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6945" activeTab="2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pojazdy" sheetId="7" r:id="rId7"/>
  </sheets>
  <definedNames>
    <definedName name="_xlnm.Print_Area" localSheetId="1">'budynki'!$A$1:$Z$71</definedName>
    <definedName name="_xlnm.Print_Area" localSheetId="2">'elektronika '!$A$1:$D$654</definedName>
    <definedName name="_xlnm.Print_Area" localSheetId="0">'informacje ogólne'!$A$1:$H$20</definedName>
    <definedName name="_xlnm.Print_Area" localSheetId="5">'lokalizacje'!$A$1:$C$26</definedName>
    <definedName name="_xlnm.Print_Area" localSheetId="4">'maszyny'!$A$1:$J$37</definedName>
    <definedName name="_xlnm.Print_Area" localSheetId="6">'pojazdy'!$A$1:$Y$26</definedName>
    <definedName name="_xlnm.Print_Area" localSheetId="3">'środki trwałe'!$A$1:$E$19</definedName>
  </definedNames>
  <calcPr fullCalcOnLoad="1"/>
</workbook>
</file>

<file path=xl/sharedStrings.xml><?xml version="1.0" encoding="utf-8"?>
<sst xmlns="http://schemas.openxmlformats.org/spreadsheetml/2006/main" count="2294" uniqueCount="931">
  <si>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</si>
  <si>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</si>
  <si>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</si>
  <si>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</si>
  <si>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</si>
  <si>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</si>
  <si>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</si>
  <si>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</si>
  <si>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</si>
  <si>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</si>
  <si>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</si>
  <si>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</si>
  <si>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</si>
  <si>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</si>
  <si>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rodzaj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</si>
  <si>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</si>
  <si>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</si>
  <si>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</si>
  <si>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</si>
  <si>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</si>
  <si>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</si>
  <si>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</si>
  <si>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</si>
  <si>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</si>
  <si>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</si>
  <si>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</si>
  <si>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</si>
  <si>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</si>
  <si>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</si>
  <si>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</si>
  <si>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</si>
  <si>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</si>
  <si>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</si>
  <si>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</si>
  <si>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</si>
  <si>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</si>
  <si>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</si>
  <si>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</si>
  <si>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</si>
  <si>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</si>
  <si>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</si>
  <si>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</si>
  <si>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</si>
  <si>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</si>
  <si>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</si>
  <si>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</si>
  <si>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</si>
  <si>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</si>
  <si>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</si>
  <si>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</si>
  <si>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</si>
  <si>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</si>
  <si>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</si>
  <si>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</si>
  <si>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</si>
  <si>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</si>
  <si>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</si>
  <si>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</si>
  <si>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</si>
  <si>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</si>
  <si>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</si>
  <si>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</si>
  <si>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</si>
  <si>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</si>
  <si>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</si>
  <si>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</si>
  <si>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</si>
  <si>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</si>
  <si>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</si>
  <si>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</si>
  <si>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</si>
  <si>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t>631-22-13-855</t>
  </si>
  <si>
    <t>1. Starostwo Powiatowe</t>
  </si>
  <si>
    <t>nie dotyczy</t>
  </si>
  <si>
    <t>2. Zarząd Dróg Powiatowych</t>
  </si>
  <si>
    <t>-</t>
  </si>
  <si>
    <t>WYKAZ LOKALIZACJI, W KTÓRYCH PROWADZONA JEST DZIAŁALNOŚĆ ORAZ LOKALIZACJI, GDZIE ZNAJDUJE SIĘ MIENIE NALEŻĄCE DO JEDNOSTEK POWIATU GLIWICKIEGO (nie wykazane w załączniku nr 1 - poniższy wykaz nie musi być pełnym wykazem lokalizacji)</t>
  </si>
  <si>
    <t>631-22-39-300</t>
  </si>
  <si>
    <t>Pozostała pomoc społeczna bez zakwaterowania, gdzie indziej niesklasyfikowana</t>
  </si>
  <si>
    <t>nie</t>
  </si>
  <si>
    <t xml:space="preserve">3. Powiatowe Centrum Pomocy Rodzinie </t>
  </si>
  <si>
    <t>969-00-33-127</t>
  </si>
  <si>
    <t>000727251</t>
  </si>
  <si>
    <t xml:space="preserve"> Działalność wspomagająca edukację</t>
  </si>
  <si>
    <t>969-00-49-973</t>
  </si>
  <si>
    <t>000861340</t>
  </si>
  <si>
    <t>Działalność oświatowa</t>
  </si>
  <si>
    <t>4. Poradnia Psychologiczno-Pedagogiczna Knurów</t>
  </si>
  <si>
    <t>5. Poradnia Psychologiczno-Pedagogiczna Pyskowice</t>
  </si>
  <si>
    <t>6. Zespół Szkół im. I.J. Paderewskiego w Knurowie</t>
  </si>
  <si>
    <t>969-07-60-666</t>
  </si>
  <si>
    <t>Poradnia Psychologiczno-Pedagogiczna ul. Kard. St. Wyszyńskiego 37,  44-120 Pyskowice</t>
  </si>
  <si>
    <t>Edukacyjna opieka wychowawcza</t>
  </si>
  <si>
    <t>000724614</t>
  </si>
  <si>
    <t>969-00-54-661</t>
  </si>
  <si>
    <t>000835928</t>
  </si>
  <si>
    <t>Zespół Szkół im. Marii Konopnickiej, ul.  Kard. St. Wyszyńskiego 37,  44-120 Pyskowice</t>
  </si>
  <si>
    <t>Działalność edukacyjna</t>
  </si>
  <si>
    <t>działalność edukacyjna</t>
  </si>
  <si>
    <t>Zespół Szkół Specjalnych  ul. Poniatowskiego 2, 44-120 Pyskowice</t>
  </si>
  <si>
    <t>8. Zespół Szkół Specjalnych w Knurowie</t>
  </si>
  <si>
    <t>11. Dom Pomocy Społecznej Ostoja</t>
  </si>
  <si>
    <t>9. Zespół Szkół Specjalnych w Pyskowicach</t>
  </si>
  <si>
    <t>969-08-42-074</t>
  </si>
  <si>
    <t>Pomoc społeczna z zakwaterowaniem dla osób niepełnosprawnych umysłowo</t>
  </si>
  <si>
    <t>Dom Pomocy Społecznej Zameczek, ul. Knurowska 13, 44-144 Kuźnia Nieborowska</t>
  </si>
  <si>
    <t>Zespół Szkół im. I.J. Paderewskiego ul. 1 Maja 21, 44-190 Knurów</t>
  </si>
  <si>
    <t xml:space="preserve">zabezpieczenia
(znane zabiezpieczenia p-poż i przeciw kradzieżowe)   </t>
  </si>
  <si>
    <t>czy budynek jest użytkowany? (TAK/NIE)</t>
  </si>
  <si>
    <t>Tabela nr 3 - Wykaz sprzętu elektronicznego w Powiecie Gliwickim</t>
  </si>
  <si>
    <t>969-11-81-806</t>
  </si>
  <si>
    <t>Utrzymanie i zarządzanie drogami powiatowymi</t>
  </si>
  <si>
    <t>11. Dom Pomocy Społecznej Zameczek</t>
  </si>
  <si>
    <t>Ryzyka podlegające ubezpieczeniu w danym pojeździe</t>
  </si>
  <si>
    <t>Tabela nr 1 - Informacje ogólne do oceny ryzyka w Powiecie Gliwickim</t>
  </si>
  <si>
    <t>Przeprowadzone remonty i modernizacje</t>
  </si>
  <si>
    <t>Zespół Szkół Specjalnych Knurów, 44-194 Knurów, ul. Szpitalna 25</t>
  </si>
  <si>
    <t>969-16-06-571</t>
  </si>
  <si>
    <t>969-09-23-298</t>
  </si>
  <si>
    <t>272219851</t>
  </si>
  <si>
    <t>Zespół Szkół Zawodowych nr 2 w Knurowie,44-194 Knurów, ul. Szpitalna 29</t>
  </si>
  <si>
    <t>10. Zespół Szkół Zawodowych nr 2 w Knurowie</t>
  </si>
  <si>
    <t>czy jest to budynek zabytkowy, podlegający nadzorowi konserwatora zabytków?</t>
  </si>
  <si>
    <t>Suma ubezpieczenia (wartość pojazdu z VAT)</t>
  </si>
  <si>
    <t>969-11-06-101</t>
  </si>
  <si>
    <t>Dom Pomocy Społecznej Ostoja, ul. Kozielska 1, 44-153 Sośnicowice</t>
  </si>
  <si>
    <t>000686693</t>
  </si>
  <si>
    <t>Dom Przeznaczony dla osób dorosłych, niepełnosprawnych intelektualnie oraz dzieci i młodzieży niepełnosprawnej intelektualnie</t>
  </si>
  <si>
    <t>969-12-14-799</t>
  </si>
  <si>
    <t>273917480</t>
  </si>
  <si>
    <t>POWIAT GLIWICKI:</t>
  </si>
  <si>
    <t>czy budynek jest przeznaczony do rozbiórki? (TAK/NIE)</t>
  </si>
  <si>
    <t>odległość od najbliższej rzeki lub innego zbiornika wodnego (proszę podać od czego)</t>
  </si>
  <si>
    <t>3. Powiatowe Centrum Pomocy Rodzinie</t>
  </si>
  <si>
    <t>12. Rodzinny Dom dla Dzieci w Paczynie</t>
  </si>
  <si>
    <t>Starostwo Powiatowe, ul. Zygmunta Starego 17, 44-100 Gliwice</t>
  </si>
  <si>
    <t>2. Dom Pomocy Społecznej Zameczek</t>
  </si>
  <si>
    <t>3. Dom Pomocy Społecznej Ostoja</t>
  </si>
  <si>
    <t>Powiatowe Centrum Pomocy Rodzinie, ul. Zygmunta Starego 17, 44-100 Gliwice</t>
  </si>
  <si>
    <t>Zarząd Dróg Powiatowych, ul. Zygmunta Starego 17, 44-100 Gliwice</t>
  </si>
  <si>
    <t>Poradnia Psychologiczno-Pedagogiczna,  ul. Kosmonautów 5a, 44-194 Knurów,</t>
  </si>
  <si>
    <t>7. Zespół Szkół Specjalnych  w Knurowie</t>
  </si>
  <si>
    <t>8. Zespół Szkół Specjalnych  w  Pyskowicach</t>
  </si>
  <si>
    <t>9. Zespół Szkół Zawodowych nr 2 w Knurowie</t>
  </si>
  <si>
    <t>10. Dom Pomocy Społecznej Zameczek</t>
  </si>
  <si>
    <t>5. Zespół Szkół im. I.J. Paderewskiego w Knurowie</t>
  </si>
  <si>
    <t>969-16-11-520</t>
  </si>
  <si>
    <t>Rodzinny Dom dla Dzieci w Paczynie, ul. Leśna 26, 44-120 Pyskowice</t>
  </si>
  <si>
    <t>Razem:</t>
  </si>
  <si>
    <t>2014</t>
  </si>
  <si>
    <t>Placówka Opiekuńczo-Wychowawcza</t>
  </si>
  <si>
    <t>4. Poradnia Psychologiczno-Pedagogiczna Pyskowice</t>
  </si>
  <si>
    <t>SUMA:</t>
  </si>
  <si>
    <t>Platforma dla niepełnosprawnych</t>
  </si>
  <si>
    <t>konstrukcja i pokrycie dachu</t>
  </si>
  <si>
    <t>instalacja elektryczna</t>
  </si>
  <si>
    <t>sieć wodno-kanalizacyjna oraz centralnego ogrzewania</t>
  </si>
  <si>
    <t>Automat NUMATIC TT4545</t>
  </si>
  <si>
    <t>TT4545</t>
  </si>
  <si>
    <t>NUMATIC</t>
  </si>
  <si>
    <t>Zespół Szkół Zawodowych nr 2 w Knurowie ul. Szpitalna 29</t>
  </si>
  <si>
    <t>Frezarka uniwersalna</t>
  </si>
  <si>
    <t>201103090N</t>
  </si>
  <si>
    <t>moc - silnik główny YD100L-8/4 3PH380V50Hz 0,85/1,5 Kw 710/1400 obrotów/minutę       wydajność - 4 h/dobę        ciśnienie - brak danych, kontrola ciśnienia poprzez szkiełka kontrolne</t>
  </si>
  <si>
    <t>EUROMETAL Sp. Z o.o.</t>
  </si>
  <si>
    <t>wyłącznik awaryjny na obudowie maszyny, wyłącznik awaryjny osłonowy wrzeciona pionowego, bezpieczniki przeciwzwarciowe, zabezpieczenie wrzeciona przed przeciążeniem wg producenta</t>
  </si>
  <si>
    <t>Warsztay szkolne KWK "Knurów-Szczygłowice" w Knurowie Ruch Knurów ul. Dworcowa 1</t>
  </si>
  <si>
    <t>Tokarka</t>
  </si>
  <si>
    <t>moc - silnik główny- Y132 M-4 7,5 KW 1500 obrotów/minutę 380V ciśnienie - brak danych, kontrola ciśnienia poprzez szkiełka kontrolne</t>
  </si>
  <si>
    <t>JANUS Sp. z o.o.            i spółka komandydatowa</t>
  </si>
  <si>
    <t>koło zębate teflonowe, sprzęgło przeciążeniowe suportu, nożny wyłącznik awaryjny, wyłączniki awaryjne 2 szt., krańcowy wyłącznik osłonowy wrzeciona</t>
  </si>
  <si>
    <t>Kocioł gr III - 07.09.2007</t>
  </si>
  <si>
    <t>Buderus GE 315</t>
  </si>
  <si>
    <t>Buderus G    225</t>
  </si>
  <si>
    <t>Kocioł wodny CA 200</t>
  </si>
  <si>
    <t>N7207001249</t>
  </si>
  <si>
    <t>235 kW</t>
  </si>
  <si>
    <t>ACV International Belgia</t>
  </si>
  <si>
    <t>zgodnie z zaleceniami producenta</t>
  </si>
  <si>
    <t>N7207001250</t>
  </si>
  <si>
    <t>Patelnia elektryczna PE – 025N</t>
  </si>
  <si>
    <t>5,4 kW</t>
  </si>
  <si>
    <t>„Kromet” Krosno Odrzańskie</t>
  </si>
  <si>
    <t>Obieraczka do ziemniaków</t>
  </si>
  <si>
    <t>0,55 kW</t>
  </si>
  <si>
    <t>„Spomasz” Nakło</t>
  </si>
  <si>
    <t>Kocioł warzelny elektryczny</t>
  </si>
  <si>
    <t>18 kW</t>
  </si>
  <si>
    <t>Lozamet Łódź</t>
  </si>
  <si>
    <t>0,6 kW</t>
  </si>
  <si>
    <t>Bunse – Aufzuge – Gmbh</t>
  </si>
  <si>
    <t>Monitoring przeciw – pożarowy Polan 4200</t>
  </si>
  <si>
    <t>1528/2003</t>
  </si>
  <si>
    <t>230V 50Hz 0,8A</t>
  </si>
  <si>
    <t>Polon – Alfa Sp z o.o.</t>
  </si>
  <si>
    <t>Pralnicowirówka wysokoobrotwa typ SX-35</t>
  </si>
  <si>
    <t>1306AF0485</t>
  </si>
  <si>
    <t>18-21,5 kW</t>
  </si>
  <si>
    <t>Aliance International BVBA</t>
  </si>
  <si>
    <t>Zmywarka uniwersalna z funkcją wyparzania</t>
  </si>
  <si>
    <t>S/N 028303</t>
  </si>
  <si>
    <t>400 V, 50Hz</t>
  </si>
  <si>
    <t>2013</t>
  </si>
  <si>
    <t>Stalgast Sp. Z o.o.</t>
  </si>
  <si>
    <t>Rozdrabniarka do warzyw</t>
  </si>
  <si>
    <t>054310-14</t>
  </si>
  <si>
    <t>50Hz</t>
  </si>
  <si>
    <t>„Mesko-AGD” Skarżysko -Kamienna</t>
  </si>
  <si>
    <t>Suszarka bębnowa UU-035E</t>
  </si>
  <si>
    <t>24 kW</t>
  </si>
  <si>
    <t>2015</t>
  </si>
  <si>
    <t>F.M.P. „PRAMAZUT” Sp.z o.o. Masłów</t>
  </si>
  <si>
    <t>Prasownica nieckowa E-200</t>
  </si>
  <si>
    <t>2015090950075</t>
  </si>
  <si>
    <t>15 kW</t>
  </si>
  <si>
    <t>Pralnico-wirówka UX -35 E</t>
  </si>
  <si>
    <t>1410AF1180</t>
  </si>
  <si>
    <t>NIP: 631-26-06-158</t>
  </si>
  <si>
    <t>REGON: 276254985</t>
  </si>
  <si>
    <t>wartość</t>
  </si>
  <si>
    <t>Poradnia Psychologiczno-Pedagogiczna,  ul. Kosmonautów 5a, 44-194 Knurów</t>
  </si>
  <si>
    <t>w tym zbiory bibioteczne</t>
  </si>
  <si>
    <t>1. Zarząd Dróg Powiatowych</t>
  </si>
  <si>
    <t>Tabela nr 4 - Wykaz środków trwałych i wyposażenia Powiatu Gliwickiego</t>
  </si>
  <si>
    <t>Wartość</t>
  </si>
  <si>
    <t>Rodzaj wartości (WKB - księgowa brutto, WO - odtworzeniowa)</t>
  </si>
  <si>
    <t xml:space="preserve">obiekt użyteczności publicznej </t>
  </si>
  <si>
    <t>NIE</t>
  </si>
  <si>
    <t>p.poż.dozór przez pracowników Starostwa</t>
  </si>
  <si>
    <t>cegła</t>
  </si>
  <si>
    <t>drewniane</t>
  </si>
  <si>
    <t>drewniany, padowe</t>
  </si>
  <si>
    <t>1 km od rzeki Kłodnicy</t>
  </si>
  <si>
    <t>dobry</t>
  </si>
  <si>
    <t>bardzo dobry</t>
  </si>
  <si>
    <t>monitoring</t>
  </si>
  <si>
    <t xml:space="preserve"> -</t>
  </si>
  <si>
    <t xml:space="preserve">ściany poliwęglan </t>
  </si>
  <si>
    <t xml:space="preserve">konstrukcja stalowa </t>
  </si>
  <si>
    <t>drukarka   HP LJ PRO M402DN</t>
  </si>
  <si>
    <t>wielofunkc. urz. cyfr.  HP LaserJet PRO 400 M426FDN MFP</t>
  </si>
  <si>
    <t>drukarka   HP CLJ PRO MFP M477FDN</t>
  </si>
  <si>
    <t>skaner  FI-7260</t>
  </si>
  <si>
    <t>zasilacz awaryjny  APC Power Saving Back UPS Pro 900VA</t>
  </si>
  <si>
    <t>komputer - zespół  Fujitsu D556</t>
  </si>
  <si>
    <t>komputer - zespół  Dell Optiplex 7040</t>
  </si>
  <si>
    <t>wielofunkc. urz. cyfr.  HP LaserJet Pro M426fdn MFP</t>
  </si>
  <si>
    <t>telewizor Samsung UE48J5100 + uchwyt</t>
  </si>
  <si>
    <t>komputer serwer NAS Synology DS1815+</t>
  </si>
  <si>
    <t>switch  HP 1920-48G</t>
  </si>
  <si>
    <t xml:space="preserve">komputer - zespół  </t>
  </si>
  <si>
    <t>zasilacz awaryjny  APC Back Ups 550VA BR55GI</t>
  </si>
  <si>
    <t>monitor  AOC E2475PWJ</t>
  </si>
  <si>
    <t>drukarka   PHCPC44072</t>
  </si>
  <si>
    <t xml:space="preserve">telewizor Philips + akcesoria </t>
  </si>
  <si>
    <t>switch  NETGEAR ProSAFE</t>
  </si>
  <si>
    <t>switch  EDIMAX</t>
  </si>
  <si>
    <t>komputer - zespół</t>
  </si>
  <si>
    <t>zasilacz  biurkowy 230V Polwat typ PWR-10B-12R</t>
  </si>
  <si>
    <t>komplet centrali alarmowej DIGITEX CZK/IP</t>
  </si>
  <si>
    <t>system nagłaśniajacy</t>
  </si>
  <si>
    <t>komputer notebook Dell Latitude 3550</t>
  </si>
  <si>
    <t>tel. kom. czarny Samsung A500 Galaxy A5</t>
  </si>
  <si>
    <t>tel. kom.  Samsung Galaxy S6 G920F</t>
  </si>
  <si>
    <t>tel. kom.  Iphone 6s rose gold</t>
  </si>
  <si>
    <t>tel. kom.  Iphone 6s silver</t>
  </si>
  <si>
    <t>tel. kom.  Iphone 6s gold</t>
  </si>
  <si>
    <t>tel. kom.  Huawei Y560 biały</t>
  </si>
  <si>
    <t>komputer notebook  DELL V3568</t>
  </si>
  <si>
    <t>komputer notebook  Lenovo B71-80</t>
  </si>
  <si>
    <t xml:space="preserve">komputer notebook  Lenovo </t>
  </si>
  <si>
    <t>komputer notebook  Dell Vostro</t>
  </si>
  <si>
    <t>aparat fotograficzny z kartą pamięci SONY DSC-W830</t>
  </si>
  <si>
    <t>tel. kom.  Samsung Galaxy J5</t>
  </si>
  <si>
    <t>megafon  MP25SFM</t>
  </si>
  <si>
    <t xml:space="preserve">megafon z wejściem na kartę SD i portem USB MP25SFMU </t>
  </si>
  <si>
    <t>Dom Pomocy Społecznej "Zameczek", ul. ul. Knurowska 13, 44-144 Kuźnia Nieborowska - KŚT/IT/491/173/11</t>
  </si>
  <si>
    <t>Dom Pomocy Społecznej "OSTOJA", ul. Kozielska 1, 44-153 Sośnicowice - KŚT/IT/491/171/11</t>
  </si>
  <si>
    <t>Dom Pomocy Społecznej "OSTOJA", ul. Kozielska 1, 44-153 Sośnicowice - KŚT/IT/491/172/11</t>
  </si>
  <si>
    <t>Szpital w Knurowie Sp. z o.o., ul. Niepodległości 8
44-190 Knurów - KŚT/IT/491/175/11</t>
  </si>
  <si>
    <t>Szpital w Pyskowicach Sp. z o.o., ul. Szpitalna 2, 44-120 Pyskowice - KŚT/IT/491/176/11</t>
  </si>
  <si>
    <t>Powiatowa Biblioteka Publiczna w Gliwicach ul. kard. S. Wyszyńskiego 47, 44-120 Pyskowice KŚT/IT/491/163/11</t>
  </si>
  <si>
    <t>murowana</t>
  </si>
  <si>
    <t>drewniany</t>
  </si>
  <si>
    <t>gaśnica proszkowa 1 szt</t>
  </si>
  <si>
    <t>Serwer Synology DS416j</t>
  </si>
  <si>
    <t>Fiat</t>
  </si>
  <si>
    <t>Panda</t>
  </si>
  <si>
    <t>ZFA16900001980387</t>
  </si>
  <si>
    <t>SG 8796G</t>
  </si>
  <si>
    <t>osobowy</t>
  </si>
  <si>
    <t>06.09.2011</t>
  </si>
  <si>
    <t>immobilaizer</t>
  </si>
  <si>
    <t>kogut, GPS Standard</t>
  </si>
  <si>
    <t>ciężarowy</t>
  </si>
  <si>
    <t>Renault</t>
  </si>
  <si>
    <t>Master</t>
  </si>
  <si>
    <t>VF1FDCUL633448095</t>
  </si>
  <si>
    <t>SG 90320</t>
  </si>
  <si>
    <t>31.03.2005</t>
  </si>
  <si>
    <t>alarm, immobilaizer</t>
  </si>
  <si>
    <t>GPS Standard</t>
  </si>
  <si>
    <t>ZFA16900004018380</t>
  </si>
  <si>
    <t>SG 7999G</t>
  </si>
  <si>
    <t>13.09.2011</t>
  </si>
  <si>
    <t>Malowarka</t>
  </si>
  <si>
    <t>582/11</t>
  </si>
  <si>
    <t>wolnobieżny</t>
  </si>
  <si>
    <t>przyczepa</t>
  </si>
  <si>
    <t>Rębarka</t>
  </si>
  <si>
    <t>Skorpion 250 SD</t>
  </si>
  <si>
    <t>582/13</t>
  </si>
  <si>
    <t>specjalny</t>
  </si>
  <si>
    <t>Przyczepa</t>
  </si>
  <si>
    <t>WIOLA</t>
  </si>
  <si>
    <t>SUCE2ASA4D1000329</t>
  </si>
  <si>
    <t>SG 3213P</t>
  </si>
  <si>
    <t>15.03.2013</t>
  </si>
  <si>
    <t>SUCE2ASA4E1000849</t>
  </si>
  <si>
    <t>SG 3658P</t>
  </si>
  <si>
    <t>27.06.2014</t>
  </si>
  <si>
    <t>VF1MAF4SE53544174</t>
  </si>
  <si>
    <t>22.12.2015</t>
  </si>
  <si>
    <t>immobiliaizer</t>
  </si>
  <si>
    <t>Kangoo</t>
  </si>
  <si>
    <t>VF1KW41B158667005</t>
  </si>
  <si>
    <t>12.12.2017</t>
  </si>
  <si>
    <t>2 alarmy, dozór całodobowy, 3 gaśnice proszkowe</t>
  </si>
  <si>
    <t>Drukarka laserowa OKI C612</t>
  </si>
  <si>
    <t>1560KG/2068</t>
  </si>
  <si>
    <t>ul. Zygmunta Starego 17, 44-100 Gliwice</t>
  </si>
  <si>
    <t>ul. Leśna 26  44-120 Pyskowice</t>
  </si>
  <si>
    <t>Technikum nr 1 w Knurowie, ul.Szpitalna 25, 44-194 Knurów</t>
  </si>
  <si>
    <r>
      <rPr>
        <b/>
        <i/>
        <sz val="10"/>
        <rFont val="Arial"/>
        <family val="2"/>
      </rPr>
      <t>PP</t>
    </r>
    <r>
      <rPr>
        <i/>
        <sz val="10"/>
        <rFont val="Arial"/>
        <family val="2"/>
      </rPr>
      <t xml:space="preserve">: gaśnice proszkowe (13 sztuk), hydranty (4 sztuki);                                                                 </t>
    </r>
    <r>
      <rPr>
        <b/>
        <i/>
        <sz val="10"/>
        <rFont val="Arial"/>
        <family val="2"/>
      </rPr>
      <t>PK</t>
    </r>
    <r>
      <rPr>
        <i/>
        <sz val="10"/>
        <rFont val="Arial"/>
        <family val="2"/>
      </rPr>
      <t>: kraty w oknach, monitoring, alarm (sygnał alarmowy przekazywany jest na policje, do dyrektora szkoły oraz do poszczególnych pracowników).</t>
    </r>
  </si>
  <si>
    <t>b/d</t>
  </si>
  <si>
    <t>Volkswagen</t>
  </si>
  <si>
    <t>Transporter</t>
  </si>
  <si>
    <t>W0VJ7E605JV612774</t>
  </si>
  <si>
    <t>SGL KX99</t>
  </si>
  <si>
    <t>18.12.2017</t>
  </si>
  <si>
    <t>autoalarm, immobilizer</t>
  </si>
  <si>
    <t>Vivaro Kombi</t>
  </si>
  <si>
    <t>WV2ZZZ7HZ6X018673</t>
  </si>
  <si>
    <t>SGL 95RV</t>
  </si>
  <si>
    <t>WV2ZZZ7HZJH066684</t>
  </si>
  <si>
    <t>SGL HK33</t>
  </si>
  <si>
    <t>Suszarka bębnowa elektryczna UU-035E</t>
  </si>
  <si>
    <t>1710051225</t>
  </si>
  <si>
    <t>2017</t>
  </si>
  <si>
    <t>Pralnicowirówka elektryczna UY-135 E</t>
  </si>
  <si>
    <t>135FX007970HU</t>
  </si>
  <si>
    <t>13,10 kW</t>
  </si>
  <si>
    <t>Szafa chłodnicza</t>
  </si>
  <si>
    <t>8401307116228</t>
  </si>
  <si>
    <t>0,80kW</t>
  </si>
  <si>
    <t>Stalgast Sp. z o.o. Warszawa</t>
  </si>
  <si>
    <t xml:space="preserve">dozór całodobowy </t>
  </si>
  <si>
    <t>6. Zespół Szkół im. Marii Konopnickiej w Pyskowicach</t>
  </si>
  <si>
    <t>SG 1851T</t>
  </si>
  <si>
    <t>7 HC kombi</t>
  </si>
  <si>
    <t>Opel / Carpol</t>
  </si>
  <si>
    <t>SG 235ON</t>
  </si>
  <si>
    <t>TCH 180 03</t>
  </si>
  <si>
    <t>TCH180</t>
  </si>
  <si>
    <t>Wiola</t>
  </si>
  <si>
    <t>23.05.2019</t>
  </si>
  <si>
    <t>W2</t>
  </si>
  <si>
    <t>SUCE6ASA4K1006187</t>
  </si>
  <si>
    <t>SG 5795P</t>
  </si>
  <si>
    <t>przyczepa ciężarowa</t>
  </si>
  <si>
    <t>16.12.2019</t>
  </si>
  <si>
    <t>8411Z</t>
  </si>
  <si>
    <t>Realizacja usług publicznych na rzecz mieszkańców powiatu</t>
  </si>
  <si>
    <t>Budynek biurowy Starostwa KŚT 105/1 KŚT 105/70</t>
  </si>
  <si>
    <t>Gliwice ul. Zygmunta Starego 17</t>
  </si>
  <si>
    <t>bud. A - 2039 
bud.C  - 619</t>
  </si>
  <si>
    <t>bud. A - 4 
bud. C - 2</t>
  </si>
  <si>
    <t>bud, A- TAK
bud.C - NIE</t>
  </si>
  <si>
    <t xml:space="preserve">Budynek biurowy ul. Królowej Bony </t>
  </si>
  <si>
    <t>Gliwice ul. K. Bony 2-4</t>
  </si>
  <si>
    <t>Parking wewnętrzny z wjazdem od strony ul. Królowej Bony KŚT-220/1</t>
  </si>
  <si>
    <t>Gliwice ul. Królowej Bony 2-4</t>
  </si>
  <si>
    <t>Parking zewnętrzny z wjazdem od strony ul Zygmunta Starego  KŚT 220/3</t>
  </si>
  <si>
    <t>Trasy Rowerowe  KŚT 290/3</t>
  </si>
  <si>
    <t>Wiata Rowerowa KŚT-291/6</t>
  </si>
  <si>
    <t>Wiata Rowerowa KŚT-291/5</t>
  </si>
  <si>
    <t>monitor  Fujitsu Display E24-8 TS PRO</t>
  </si>
  <si>
    <t>zasilacz awaryjny  APC Back Ups Pro 550</t>
  </si>
  <si>
    <t>drukarka atramentowa EPSON L310</t>
  </si>
  <si>
    <t>telefax  Panasonic KX-FL613PD</t>
  </si>
  <si>
    <t>mini wieża  Panasonic SC-PM2510</t>
  </si>
  <si>
    <t>komputer przenośny Fujitsu Lifebook E548</t>
  </si>
  <si>
    <t>komputer stacjonarny</t>
  </si>
  <si>
    <t>zestaw sprzętu do transmisji obrad</t>
  </si>
  <si>
    <t>serwer Fujitsu</t>
  </si>
  <si>
    <t xml:space="preserve">macierz dyskowa Fujitsu </t>
  </si>
  <si>
    <t>serwer plików Synology</t>
  </si>
  <si>
    <t>drukarka laserowa</t>
  </si>
  <si>
    <t>punkt dostępu Fortinet FortiAP</t>
  </si>
  <si>
    <t>nawigacja  z kartą pamięci Navitel RE900 COMBO Full HD</t>
  </si>
  <si>
    <t>telefon komórkowy SAMSUNG S8+</t>
  </si>
  <si>
    <t xml:space="preserve">aparat fotograficzny </t>
  </si>
  <si>
    <t>Dom Pomocy Społecznej "Zameczek", ul. Knurowska 13, 44-144 Kuźnia Nieborowska - KŚT/IT/491/174/11</t>
  </si>
  <si>
    <t>8899Z</t>
  </si>
  <si>
    <t>8560Z</t>
  </si>
  <si>
    <t>8022G</t>
  </si>
  <si>
    <t>8730Z</t>
  </si>
  <si>
    <t>8790Z</t>
  </si>
  <si>
    <t xml:space="preserve">8790Z </t>
  </si>
  <si>
    <t>5221Z, 6321Z</t>
  </si>
  <si>
    <t>Zapora sieciowa Stormsshield SN210</t>
  </si>
  <si>
    <t>Notebook DELL XPS</t>
  </si>
  <si>
    <t>Dźwig osobowy</t>
  </si>
  <si>
    <t>N3107002731</t>
  </si>
  <si>
    <t>11,3 kW</t>
  </si>
  <si>
    <t>Progress Technika Dźwigowa  S.C.</t>
  </si>
  <si>
    <t>Tabela nr 2 - wykaz budynków i budowli</t>
  </si>
  <si>
    <t>16.12.2005</t>
  </si>
  <si>
    <t>003554472</t>
  </si>
  <si>
    <t>Ducato</t>
  </si>
  <si>
    <t>ZFA25000002L39333</t>
  </si>
  <si>
    <t>SG 6025W</t>
  </si>
  <si>
    <t>JCB</t>
  </si>
  <si>
    <t>JCB019C1CK2828130</t>
  </si>
  <si>
    <t>19C-1</t>
  </si>
  <si>
    <t>12.12.2020</t>
  </si>
  <si>
    <t>Wykaz sprzętu elektronicznego stacjonarnego (do 5 lat) - rok 2016 i młodszy</t>
  </si>
  <si>
    <t>Wykaz sprzętu elektronicznego przenośnego (do 5 lat) - rok 2016 i młodszy</t>
  </si>
  <si>
    <t xml:space="preserve"> Wykaz monitoringu wizyjnego - system kamer itp. (do 5 lat) - rok 2016 i młodszy</t>
  </si>
  <si>
    <t>TAK</t>
  </si>
  <si>
    <t>Naprawa pokrycia dachu w budynku (Koszt: 14 145,00 zł brutto); Montaz klimatyzcji w pomieszczeniu Kancelarii Tajnej (Koszt: 3 936,00 zł brutto)</t>
  </si>
  <si>
    <t>Montaż instalacji i klimatyzacji w pomieszczeniach Wydziału Komunikacji i Transportu na parterze budynku oraz w pomieszczeniu PCZK na parterze (Koszt: 360 955,00 zł brutto)</t>
  </si>
  <si>
    <t>terminal danych</t>
  </si>
  <si>
    <t>komputer stacjonarny Fujitsu</t>
  </si>
  <si>
    <t>skaner</t>
  </si>
  <si>
    <t>UTM Fortynet FortyGate 200E</t>
  </si>
  <si>
    <t>zasilacz awaryjny  APC Back-UPS 1000VA</t>
  </si>
  <si>
    <t>aparat fotograficzny z kartą pamięci i torbą SONY DSC-W830</t>
  </si>
  <si>
    <t>komputer przenośny  Dell Vostro</t>
  </si>
  <si>
    <t>komputer przenośny ASUS</t>
  </si>
  <si>
    <t>komputer przenośny HP</t>
  </si>
  <si>
    <t>system konferencyjny</t>
  </si>
  <si>
    <t>REJESTRATORY DIVAR + 2 KAMERY DO MONITORINGU WIZYJNEGO</t>
  </si>
  <si>
    <t>Bydynek Przychodni Wielospecjalistycznej KŚT-106/101 (Dzierżawa)</t>
  </si>
  <si>
    <t>Wiata (bud.skład)</t>
  </si>
  <si>
    <t>składowanie materiałow</t>
  </si>
  <si>
    <t>gaśnice proszkowe  3 szt</t>
  </si>
  <si>
    <t>Pyskowice ul. Toszecka 52</t>
  </si>
  <si>
    <t>blacha
trapezowa</t>
  </si>
  <si>
    <t>318,00 m²</t>
  </si>
  <si>
    <t>Garaż  blaszany</t>
  </si>
  <si>
    <t>księgowa brutto</t>
  </si>
  <si>
    <t>Serwer FUJITSU</t>
  </si>
  <si>
    <t>Laptop Dell Inspiron</t>
  </si>
  <si>
    <t>Laptop Lenovo IdeaPad</t>
  </si>
  <si>
    <t>Tabela nr 5 - Wykaz maszyn i urządzeń do ubezpieczenia od uszkodzeń (od wszystkich ryzyk)</t>
  </si>
  <si>
    <t>Tabela nr 6</t>
  </si>
  <si>
    <t>Tabela nr 7 - Wykaz pojazdów w Powiecie Gliwickim</t>
  </si>
  <si>
    <t>582-023/N</t>
  </si>
  <si>
    <t>wolnobieżny (minikoparka)</t>
  </si>
  <si>
    <t>582-024/N</t>
  </si>
  <si>
    <t>Powiat Gliwicki</t>
  </si>
  <si>
    <t>Trasy rowerowe wraz z dwoma miejscami odpoczynkowymi i dwoma centrami turystyki rowerowej KŚT-290/3</t>
  </si>
  <si>
    <t xml:space="preserve"> monitoring </t>
  </si>
  <si>
    <t>Wiata na przy zamku w Chudowie (wolnostojąca), wyposazona w stojaki na rowery oraz lawostoły</t>
  </si>
  <si>
    <t>miejsce odpoczynku turystów / rowerzystów</t>
  </si>
  <si>
    <t>Chudów, Gmina Gierałtowice</t>
  </si>
  <si>
    <t>podmurówka + drewniane ściany</t>
  </si>
  <si>
    <t>konstrukcja drewniana (tarcica nasycona), pokrycie tkanina akrylową</t>
  </si>
  <si>
    <t>ok. 1 km - Potok Chudowski</t>
  </si>
  <si>
    <t>Miejsce postojowe w Rachowicach - ławostół i stojaki na rowery (bez zadaszenia)</t>
  </si>
  <si>
    <t>Rachowice, Gmina Sosnicowice</t>
  </si>
  <si>
    <t>ok.2,5 km - łopuszna</t>
  </si>
  <si>
    <t>Miejsce postojowe w nad j. Pławniowickim - ławostół i stojaki na rowery  (bez zadaszenia)</t>
  </si>
  <si>
    <t>J. Pławniowickie, gmina Rudziniec</t>
  </si>
  <si>
    <t>20m - J. Pławniowickie</t>
  </si>
  <si>
    <t>Budynek mieszkalny, Bojszów ul. Brzozowa 6</t>
  </si>
  <si>
    <t>Budynek mieszkalny</t>
  </si>
  <si>
    <t>tak</t>
  </si>
  <si>
    <t>lata 70-te</t>
  </si>
  <si>
    <t xml:space="preserve">budynek zamieszkany, gaśnica, </t>
  </si>
  <si>
    <t>Ul. Brzozowa 6, Bojszów gm. Rudziniec</t>
  </si>
  <si>
    <t>cegła tynkowana</t>
  </si>
  <si>
    <t>czterospadowy kryty blachodachówką</t>
  </si>
  <si>
    <t>5 km od Jeziora Dzierżno</t>
  </si>
  <si>
    <t>2 z poddaszem</t>
  </si>
  <si>
    <t>Budynek gospodarczy, Bojszów ul. Brzozowa 6</t>
  </si>
  <si>
    <t xml:space="preserve">Garaż </t>
  </si>
  <si>
    <t>w dolnych oknach garażowych kraty, drzwi metalowe ryglowane, gaśnica</t>
  </si>
  <si>
    <t>jednospadowy kryty papą</t>
  </si>
  <si>
    <t>dostateczny</t>
  </si>
  <si>
    <t>1 z poddaszem</t>
  </si>
  <si>
    <t>Komputer  AIO A6420-BC013X</t>
  </si>
  <si>
    <t>Drukarka HP LJ Pro M4262035fdw</t>
  </si>
  <si>
    <t>MONITOR 243V5QHABA CZARNY</t>
  </si>
  <si>
    <t xml:space="preserve">Komputer Dell V3267 SFF I5-6400 </t>
  </si>
  <si>
    <t xml:space="preserve">Monitor LCD </t>
  </si>
  <si>
    <t>Drukarka</t>
  </si>
  <si>
    <t>drukarka HP LJ PRO M402dne</t>
  </si>
  <si>
    <t>komputer DELL V3670MT Win10Pro i5-8400 + monitor benq 21,5'' GL2250HM LED</t>
  </si>
  <si>
    <t>QNAP Serwer NAS + WD Dysk Red + UPS Cyber Power</t>
  </si>
  <si>
    <t>KOMPUTER Desktop x-kom H&amp;O 200 i3-8100/8GB/240 + monitor LED 22" AOC E2270SWHN</t>
  </si>
  <si>
    <t>monitor LED 22" AOC E2270SWHN</t>
  </si>
  <si>
    <t>serwer</t>
  </si>
  <si>
    <t>Urządzenie wielofunkcyjne Canon IR ADV C 3320i</t>
  </si>
  <si>
    <t>Projektor CASIO XJ-V1 + Głośnik + ekran 150x</t>
  </si>
  <si>
    <t>Aparat NIKON L340 + akcesoria</t>
  </si>
  <si>
    <t>Kamera HDR-CX405B + akcesoria</t>
  </si>
  <si>
    <t xml:space="preserve">Notebook ASUS P2520LA-DM0242G + 4 GB+ mysz bezprzewodowa </t>
  </si>
  <si>
    <t>NOTEBOOK V5568 I5-7200U/8GB/256GB SSD/W10P</t>
  </si>
  <si>
    <t>Klimator z jonizacją AC111OD</t>
  </si>
  <si>
    <t>Niszczarka Fellows</t>
  </si>
  <si>
    <t>Ekspres do kawy Cafissimo Latte Black</t>
  </si>
  <si>
    <t>telefon komórkowy samsung galaxy</t>
  </si>
  <si>
    <t>niszczarka Fellowes 225Ci 4622001</t>
  </si>
  <si>
    <t>pętla indukcyjna</t>
  </si>
  <si>
    <t>niszczarka Fellows 450M 4074101</t>
  </si>
  <si>
    <t>ul. Zygmunta Starego 17 44-100 Gliwice</t>
  </si>
  <si>
    <t xml:space="preserve">Poradnia Psychologiczno-Pedagogiczna </t>
  </si>
  <si>
    <t>działalność podstawowa</t>
  </si>
  <si>
    <t>żaluzje antywłamaniowe, alarm, gaśnice proszkowe (4szt)</t>
  </si>
  <si>
    <t>44-194 Knurów, ul. Kosmonautów 5a</t>
  </si>
  <si>
    <t>płyta betonowa,styropian, tynk mineralny</t>
  </si>
  <si>
    <t>płyta betonowa</t>
  </si>
  <si>
    <t>beton, papa termozgrzewalna</t>
  </si>
  <si>
    <t>1,5km</t>
  </si>
  <si>
    <t>Komputer stacjonarny</t>
  </si>
  <si>
    <t>Notebook</t>
  </si>
  <si>
    <t>Urządz.wielof.EpsonXP630</t>
  </si>
  <si>
    <t>Laptop</t>
  </si>
  <si>
    <t>Monitor</t>
  </si>
  <si>
    <t>Urządzenie wielofunkcyjne telefax</t>
  </si>
  <si>
    <t>Urządzenie wielofunkcyjne Brother</t>
  </si>
  <si>
    <t>Urządzenie wielofunkcyjne HP Color LaserJet</t>
  </si>
  <si>
    <t>Zestaw komputerowy</t>
  </si>
  <si>
    <t>Laptop LENOVO Idea Pad330</t>
  </si>
  <si>
    <t>NAS Synology</t>
  </si>
  <si>
    <t>Laptop DELL3584</t>
  </si>
  <si>
    <t>Notebook HP250</t>
  </si>
  <si>
    <t>Drukarka HP LaserJetMFP</t>
  </si>
  <si>
    <t>Komputer Adax Delta</t>
  </si>
  <si>
    <t>Brain-Boy Universal</t>
  </si>
  <si>
    <t xml:space="preserve">Niszczarka </t>
  </si>
  <si>
    <t>Tablet Samsung SM-T813NZWEX</t>
  </si>
  <si>
    <t>Laptop Lenowo W540</t>
  </si>
  <si>
    <t>pomieszczenia jednostki znajdują się w Zespole Szkół im. Marii Konopnickiej w Pyskowicach przy ul. kard. S. Wyszyńskiego 37</t>
  </si>
  <si>
    <t>monitoring ZSMK Pyskowice w Zespole Szkół</t>
  </si>
  <si>
    <t>I LICEUM OGÓLNOKSZTAŁCĄCE W KNUROWIE</t>
  </si>
  <si>
    <t>DZIAŁALNOŚĆ OŚWIATOWA</t>
  </si>
  <si>
    <t>gaśnice, hydranty, kraty w oknach, alarm</t>
  </si>
  <si>
    <t>HALA SPORTOWA</t>
  </si>
  <si>
    <t>OGRODZENIE</t>
  </si>
  <si>
    <t>LEKKOATLETYCZNA INFRASTRUKTURA SPORTOWA</t>
  </si>
  <si>
    <t>DZIAŁALNOŚĆ SPORTOWA</t>
  </si>
  <si>
    <t>Knurów, ul. 1 Maja 21, 44-194 Knurów</t>
  </si>
  <si>
    <t>cegła silikatowa i kratówka</t>
  </si>
  <si>
    <t>żelbetonowe i gestożebrowe</t>
  </si>
  <si>
    <t>cegła ceramiczna</t>
  </si>
  <si>
    <t>żelbetonowe</t>
  </si>
  <si>
    <t>komputer</t>
  </si>
  <si>
    <t>serwer Synology RS815+</t>
  </si>
  <si>
    <t>serwer DELL</t>
  </si>
  <si>
    <t>Forti Gate80E</t>
  </si>
  <si>
    <t>NETGEAR Smart Switch</t>
  </si>
  <si>
    <t>Ubiqiiti UAP-ACLITE   ( 5sztuk)</t>
  </si>
  <si>
    <t>ES-16-150W Ubiqititi 16 Port POE</t>
  </si>
  <si>
    <t>DELL OptiPlex 3050 MT  ( 60 sztuk )</t>
  </si>
  <si>
    <t>Monitor DELL P2417H ( 60 sztuk )</t>
  </si>
  <si>
    <t>Netgear Pro Safe 24 Port  ( 3sztuki )</t>
  </si>
  <si>
    <t>ShinewayTech Reflektometr optyczny do kabli</t>
  </si>
  <si>
    <t>FLUKE DSX - 600</t>
  </si>
  <si>
    <t>komputer TRI</t>
  </si>
  <si>
    <t>komputer stacjonarny 310S J3355</t>
  </si>
  <si>
    <t>Komputer PC DELL i3-8100 4GB 1TB W10P (4szt)</t>
  </si>
  <si>
    <t>Komputer PC HP i3-8100 4GB 500GB W10P (2szt)</t>
  </si>
  <si>
    <t>Monitor AOC 23,8” 24B1XH iPS HDMI</t>
  </si>
  <si>
    <t>głośniki Creative</t>
  </si>
  <si>
    <t>pralka</t>
  </si>
  <si>
    <t>urządzenie wielofunkcyjne Sharp</t>
  </si>
  <si>
    <t>Konica Minolta Bizhub 226+    (3 sztuki)</t>
  </si>
  <si>
    <t>Laptop ASUS 15-6200U</t>
  </si>
  <si>
    <t>Tablica Quomo</t>
  </si>
  <si>
    <t>Projektor</t>
  </si>
  <si>
    <t>projektor  BenQ</t>
  </si>
  <si>
    <t>laptop V310 I5-7200</t>
  </si>
  <si>
    <t>laptop Aser</t>
  </si>
  <si>
    <t>laptop 3567 I3</t>
  </si>
  <si>
    <t>Projektor Optoma HD144X (2szt)</t>
  </si>
  <si>
    <t>Projektor Optoma HD143X (2szt)</t>
  </si>
  <si>
    <t>Pralka</t>
  </si>
  <si>
    <t>komputer przenośny HP 250 G7 wraz ze słuchawkami (10 zestawów)</t>
  </si>
  <si>
    <t>BUDYNEK GłóWNY</t>
  </si>
  <si>
    <t>gaśnice proszkowe -11 szt, kraty na oknach-parter, system alarmowy, monitoring wizyjny wewnętrzny i zewnętrzny</t>
  </si>
  <si>
    <t>ul. Kard. St. WYSZYŃSKIEGO 37,  44-120  PYSKOWICE</t>
  </si>
  <si>
    <t>cegła, kamień</t>
  </si>
  <si>
    <t>częściowo drewniane i typu Klaina</t>
  </si>
  <si>
    <t>konstrukcja drewniana, pokrycie-dachówka ceramiczna</t>
  </si>
  <si>
    <t>od rzeki - 600m,         od jeziora Dzierżno  6 km.</t>
  </si>
  <si>
    <t>Budowa węzła i przyłącza cieplnego, termodernizacja, budowa wentylacji grawitacyjnej  -2004 r. (571.387)                                        Wymiana pokrycia i konstrukcji dachu - 2007r.(579.285 )      Budowa przyłącza do kanalizacji - 2009r. (76.000 )</t>
  </si>
  <si>
    <t>brak</t>
  </si>
  <si>
    <t>2.700</t>
  </si>
  <si>
    <t>2 ; 3</t>
  </si>
  <si>
    <t xml:space="preserve">SALA GIMNASTYCZNA </t>
  </si>
  <si>
    <t>1862, zaplecze po 1945r.</t>
  </si>
  <si>
    <t>gaśnice proszkowe -2 szt proszkowe,system alarmowy, monitoring wizyjny zewnętrzny</t>
  </si>
  <si>
    <t>j.w.</t>
  </si>
  <si>
    <t>drewniane , częściowo betonowe</t>
  </si>
  <si>
    <t>jak wyżej</t>
  </si>
  <si>
    <t xml:space="preserve">Budowa węzła i przyłącza cieplnego, termodernizacja, budowa wentylacji grawitacyjnej  -2004 r. (180.104) .  Remont dachu- 2011r. (9.495                                      </t>
  </si>
  <si>
    <t>monitoring wizyjny zewnętrzny</t>
  </si>
  <si>
    <t>MAKIETY PLEJSTOCEŃSKIE (mamut wielki i nosorożec włochaty) oraz 2 gabloty aluminiowe z opisem</t>
  </si>
  <si>
    <t>Komputer ZALMAN</t>
  </si>
  <si>
    <t>Drukarka HP  Laser Jet</t>
  </si>
  <si>
    <t xml:space="preserve">Telewizor LG LED </t>
  </si>
  <si>
    <t>Kolumna głośnikowa ze wzmacniaczem</t>
  </si>
  <si>
    <t>Mikrospop binokularowy</t>
  </si>
  <si>
    <t>Mieszadło mechaniczne</t>
  </si>
  <si>
    <t>Kserokopiarka</t>
  </si>
  <si>
    <t xml:space="preserve">Drukarka </t>
  </si>
  <si>
    <t>Waga analityczna</t>
  </si>
  <si>
    <t>Minieszadło mechaniczne</t>
  </si>
  <si>
    <t>Pracownia logistyczne(tablica,urządzenie wiel.,projektor)</t>
  </si>
  <si>
    <t>Niszczarka</t>
  </si>
  <si>
    <t>Terminal Lecom T80</t>
  </si>
  <si>
    <t>Drukarka etykiet</t>
  </si>
  <si>
    <t>Tablie interaktywne 2szt w zestawie</t>
  </si>
  <si>
    <t>Centrala telefoniczna</t>
  </si>
  <si>
    <t>Drukarka laserowa</t>
  </si>
  <si>
    <t>Komputery 6szt</t>
  </si>
  <si>
    <t xml:space="preserve">Tablica interaktywna ZP 1szt w zestawie </t>
  </si>
  <si>
    <t xml:space="preserve">Tablice interaktywne KP 2szt w zestawie </t>
  </si>
  <si>
    <t>Urządzenie wileofunkcyjne Minolta</t>
  </si>
  <si>
    <t>Laptop Lenovo</t>
  </si>
  <si>
    <t>Projektor X133PWH</t>
  </si>
  <si>
    <t>Beng Projektor MS531</t>
  </si>
  <si>
    <t>Lenowo Idea Pad</t>
  </si>
  <si>
    <t>Kolumna</t>
  </si>
  <si>
    <t>Tablety 21szt</t>
  </si>
  <si>
    <t>Głośnik przenośny</t>
  </si>
  <si>
    <t>Czytnik kodów kreskowych</t>
  </si>
  <si>
    <t>Tablety 25szt</t>
  </si>
  <si>
    <t>Laptop Lenovo 1szt</t>
  </si>
  <si>
    <t>Wizualizer Epson</t>
  </si>
  <si>
    <t xml:space="preserve">Laptopy HP 7 szt </t>
  </si>
  <si>
    <t>3 Komputerowe pracownie mobilne</t>
  </si>
  <si>
    <t>Zespół Szkół Specjalnych w Knurowie</t>
  </si>
  <si>
    <t>Działalność  edukacyjna</t>
  </si>
  <si>
    <t>PP-gaśnice proszkowe,hydranty,PK kraty w oknach, rolety antywłamaniowe ,czujniki i urządzenia alarmowe(sygnał alarmowy przekazywany jest na policje,do dyrektora szkoły oraz do poszczególnych pracowników.Szkoła ma zewnętrzny monitoring (brama i wejście do szkoły).</t>
  </si>
  <si>
    <t>44-194 Knurów, ul.Szpitalna 25</t>
  </si>
  <si>
    <t>cegla ceramiczna</t>
  </si>
  <si>
    <t>Przyłącze wodociągowe</t>
  </si>
  <si>
    <t>Działalnosć edukacyjna</t>
  </si>
  <si>
    <t>44-194 Knurów,ul.Szpitalna 25</t>
  </si>
  <si>
    <t>węzeł cieplny</t>
  </si>
  <si>
    <t>44-194 Knurów, ul Szpitalna 25</t>
  </si>
  <si>
    <t>Modernizacja pracowni informatycznej</t>
  </si>
  <si>
    <t>Remont Sali gimnastycznej wraz z wymianą instalacji elektrycznej i wodnokanalizacyjnej.</t>
  </si>
  <si>
    <t>44-194 Knurów, ul. Szpitalna 25</t>
  </si>
  <si>
    <t>Utworzenie i wyposażenie pracowni dla zawodu pracownik pomocniczy obsługi hotelowej</t>
  </si>
  <si>
    <t>Urządzenie wielofunkcyjne laserowe Color</t>
  </si>
  <si>
    <t>Zestaw interaktywny MY Board+ projektor</t>
  </si>
  <si>
    <t>Komputer + monitor</t>
  </si>
  <si>
    <t>Urządzenie wielofunkcyjne HP Laser Jet</t>
  </si>
  <si>
    <t>Kserokopiarka RICOH</t>
  </si>
  <si>
    <t>Kserokopiarka Konica Minolta</t>
  </si>
  <si>
    <t>Niszczarka Opus SHREDCAT x 2</t>
  </si>
  <si>
    <t>Projektor + laptop HP</t>
  </si>
  <si>
    <t>Zestaw komputerowy +drukarka + monitor</t>
  </si>
  <si>
    <t>Zestaw komputerowy 2 sztuki</t>
  </si>
  <si>
    <t xml:space="preserve">Zestaw komputerowy </t>
  </si>
  <si>
    <t>Zestaw Biofeedbeck Nexus 4 SN, laptop ACCer Aspire 3</t>
  </si>
  <si>
    <t>Telewizor Toshiba 49L3763DG</t>
  </si>
  <si>
    <t>Kserokopiarka Toshiba es 2802AM</t>
  </si>
  <si>
    <t xml:space="preserve">Hipkolor laser JET PRO </t>
  </si>
  <si>
    <t>Zestaw interaktywny Projektor +laptop LENOVO</t>
  </si>
  <si>
    <t>Projektor BenQ MX 808ST</t>
  </si>
  <si>
    <t>Tablicainteraktywna Newline TRUBOARD R5-800L</t>
  </si>
  <si>
    <t>Projektor BenQ MX808 ST</t>
  </si>
  <si>
    <t>Monitor interaktywny65 Newline Trutouch TT6519RS</t>
  </si>
  <si>
    <t>Klimatyzacja AUX 3,5 kW</t>
  </si>
  <si>
    <t>Klimatyzacja ROTENSO RONI W 35</t>
  </si>
  <si>
    <t>Laptop Asus</t>
  </si>
  <si>
    <t>Laptop Dell Vostro</t>
  </si>
  <si>
    <t>Laptop HP 250 G7 + Głosnik</t>
  </si>
  <si>
    <t>Aparat Canon EOS 4000D BK18-55</t>
  </si>
  <si>
    <t>komputer przenośny HP 250 G7</t>
  </si>
  <si>
    <t>w tym kolektory słoneczne o wartości 134 724,23 zł</t>
  </si>
  <si>
    <t>w tym kotły o wartości 59 801,00 zł, kolektory słoneczne o wartości 83 762,52 zł</t>
  </si>
  <si>
    <t>w tym kolektory słoneczne o wartości 6 990,00 zł</t>
  </si>
  <si>
    <t>budynek szkoły</t>
  </si>
  <si>
    <t>gaśnice - pianowe i proszkowe 7 szt, urządzenie gaśnicze 2 szt., hydranty wenętrzne i zewnętrzne .czujniki, urządzenia alarmowe, alarm</t>
  </si>
  <si>
    <t>44-120 Pyskowice, ul. Poniatowskiego 2</t>
  </si>
  <si>
    <t>dachówka ceramiczna</t>
  </si>
  <si>
    <t>dobra</t>
  </si>
  <si>
    <t>około 1400</t>
  </si>
  <si>
    <t>4 w tym pywnica</t>
  </si>
  <si>
    <t>częściowo</t>
  </si>
  <si>
    <t>ogrodzenie</t>
  </si>
  <si>
    <t>cegła klinkira</t>
  </si>
  <si>
    <t>boisko</t>
  </si>
  <si>
    <t>Zestaw komputerowy Intel.</t>
  </si>
  <si>
    <t>Projektor ACER A 1200</t>
  </si>
  <si>
    <t>Interaktywny monitor dotykowy 210</t>
  </si>
  <si>
    <t>Projektor BenqMX 631 ST DLP</t>
  </si>
  <si>
    <t>Urządzenie wielofunkcyjne Ricoch</t>
  </si>
  <si>
    <t>Skaner Optic Boole</t>
  </si>
  <si>
    <t>Unifoni kaseta wideomofonu</t>
  </si>
  <si>
    <t>Telefony IP Gigaset</t>
  </si>
  <si>
    <t>Zestaw do prowadzenia terapii EEG Biofeedback</t>
  </si>
  <si>
    <t>projektor Optoma HD27e 108p</t>
  </si>
  <si>
    <t>Urządzenie wielofunkcyjne MFP TOSHIBA A3/A4</t>
  </si>
  <si>
    <t>Niszczarka IDEAL 2245 CC 3x25 mm</t>
  </si>
  <si>
    <t xml:space="preserve">Interaktywna podłoga FUNFLOOR mobilny </t>
  </si>
  <si>
    <t>Laptop Deel Vostro 3568</t>
  </si>
  <si>
    <t>Projektor LG Minibeam</t>
  </si>
  <si>
    <t>Laptop HP ENVY</t>
  </si>
  <si>
    <t>Laptop Dell Vostro 3568</t>
  </si>
  <si>
    <t xml:space="preserve">Mobilna tablica interaktywna eBeam </t>
  </si>
  <si>
    <t>Tablica interaktywna mobilna eBeam Edge+ wireless</t>
  </si>
  <si>
    <t>Laptop HP 64700</t>
  </si>
  <si>
    <t>Laptop Dell latitute E 6410 i 5 +520 M (4 szt.)</t>
  </si>
  <si>
    <t>Komputer przenośny HP 250G7 (4 szt.)</t>
  </si>
  <si>
    <t>Rejestrator do systemu monitoringu wizyjnego</t>
  </si>
  <si>
    <t>Budynek szkoły</t>
  </si>
  <si>
    <t>edukacja</t>
  </si>
  <si>
    <t>przeciwpożarowe:                               gaśnice proszkowe - 15 sztuk             gasnica śniegowa - 2sztuki                       koce gaśnicze - 6 sztuk                     hydranty - 5 sztuk                                           czujka dymu - 3 sztuka                    przeciwkradzieżowe:                                       - system alarmowy  - monitoring przeciwsabotażowe                                                   - czujki ruchu - 18 sztuk</t>
  </si>
  <si>
    <t>44-194 Knurów, ul. Szpitalna 29</t>
  </si>
  <si>
    <t>betonowy</t>
  </si>
  <si>
    <t>konstrukcja betonowa pokryta papą</t>
  </si>
  <si>
    <t>12 km</t>
  </si>
  <si>
    <t xml:space="preserve">1. 15.12.2010 Wymiana drzwi rozdzielających korytarz na parterze budynku szkoły - 8.425,00  2. 29.12.2008 Wykonanie przyłącza wodociągowego 19.473,10 + budowa sieci wodociągowej 14.373,31. 3. 15.12.2008 Zadaszenie i wykonanie poręczy przed głównym wejściem do budynku szkoły - 1.964,20 4. 01.12.2008 Termomodernizacja budynków wraz z modernizacją węzła cieplnego i instalacji c.o. w zakresie docieplania ścian zewnętrznych i stropodachów - 888.521,78. 5.   27.12.2007 Termomodernizacja budynków wraz z modernizacją węzła cieplnego i instalacji c.o. w zakresie wymiany stolarki okiennej i drzwiowej oraz w zakresie modernizacji węzła cieplnego i instalacji c.o. - 713.558,51. </t>
  </si>
  <si>
    <t>co- bardzo dobry      woda - bardzo dobry   kanalizacja - zła do remontu</t>
  </si>
  <si>
    <t>Budynek auli</t>
  </si>
  <si>
    <t>edukacja sportowa</t>
  </si>
  <si>
    <t>gaśnice proszkowe - sztuk</t>
  </si>
  <si>
    <t>konstrukcja metalowa pokryta papą</t>
  </si>
  <si>
    <t>1. 30.01.2014 Modernizacja infrastruktury sportowej przy Zespole Szkół Zawodowych nr 2 w Knurowie - modernizacja sali gimnastycznej: 1.113.290,41.             2. 02.07.2014 Wykonanie na istniejącym podłożu płyty nośnej pod systemową podłogę sportową sali gimnastycznej Zespołu Szkół Zawodowych nr 2 w Knurowie: 130.652,58</t>
  </si>
  <si>
    <t>Boisko szkolne</t>
  </si>
  <si>
    <t>07.05.2008 Modernizacja infrastruktury sportowej (boisko) - 566.526,70.</t>
  </si>
  <si>
    <t>Ogrodzenie boiska</t>
  </si>
  <si>
    <t>Budowa windy</t>
  </si>
  <si>
    <t>44-194 Knurów, ul. Szpitalna 30</t>
  </si>
  <si>
    <t>Komputery</t>
  </si>
  <si>
    <t>Drukarka Kyocera</t>
  </si>
  <si>
    <t>Monitor PHILIPS</t>
  </si>
  <si>
    <t>Drukarka BROTHER</t>
  </si>
  <si>
    <t>Kopiarka RICOH</t>
  </si>
  <si>
    <t>Komputer</t>
  </si>
  <si>
    <t>Komputery (4 sztuki) (zestawy)</t>
  </si>
  <si>
    <t>stanowiska komputerowe  (13sztuk)</t>
  </si>
  <si>
    <t xml:space="preserve">Notebook LENOVO 100-15IBD </t>
  </si>
  <si>
    <t>Perojektor  BENQ MW 533 - 4 sztuki</t>
  </si>
  <si>
    <t>Perojektor  BENQ</t>
  </si>
  <si>
    <t>Wizualizer Espon ELPDC21</t>
  </si>
  <si>
    <t>Urządzenie wielofunkcyjne ESPON</t>
  </si>
  <si>
    <t>Urządzenie wielofunkcyjne BROTHER</t>
  </si>
  <si>
    <t>Tablica interaktywna</t>
  </si>
  <si>
    <t>Tablet - 11 sztuk</t>
  </si>
  <si>
    <t>Aparat cyfrowy</t>
  </si>
  <si>
    <t>Projektor BENQ</t>
  </si>
  <si>
    <t>Laptop HP 250 G6 (10 sztuk)</t>
  </si>
  <si>
    <t>Pióro cyfrowe</t>
  </si>
  <si>
    <t>Tablica ceramiczna</t>
  </si>
  <si>
    <t>Projektor BENQ (3 sztuki)</t>
  </si>
  <si>
    <t>Laptop Lenovo 15,6  (2 sztuki)</t>
  </si>
  <si>
    <t>Laptop 2w1ASUS transformen</t>
  </si>
  <si>
    <t xml:space="preserve">Skaner </t>
  </si>
  <si>
    <t>Laptop  Klenovo V110 Inter core</t>
  </si>
  <si>
    <t>Telewizor</t>
  </si>
  <si>
    <t>Urządzenie Brother</t>
  </si>
  <si>
    <t>Walizka narzędziowa dla elektryka Bernstein 6500, 105 narzędzi</t>
  </si>
  <si>
    <t>Oscyloskop cyfrowy XDS3104E z LAN Owon</t>
  </si>
  <si>
    <t>Przenośny oscyloskop cyfrowy Siglent SHS1102</t>
  </si>
  <si>
    <t>Analizator jakości zasilania Sonel PQM-700</t>
  </si>
  <si>
    <t>Kamera termowizyjna Sonel KT-145</t>
  </si>
  <si>
    <t>Wielofunkcyjny miernik parametrów instalacji elektrycznych FLUKE 1663</t>
  </si>
  <si>
    <t>Cyfrowy wielofunkcyjny miernik parametrów instalacji elektrycznych Sonel MPI-520</t>
  </si>
  <si>
    <t>Zestaw mierników instalacji elektrycznych SONEL WME-6 (4 sztuki)</t>
  </si>
  <si>
    <t>Miernik rezystancji uziemienia i rezystywności gruntu Sonel MRU-200</t>
  </si>
  <si>
    <t xml:space="preserve">Miernik rezystancji izolacji (5kV) Sonel MIC-5005 </t>
  </si>
  <si>
    <t>Silnoprądowy miernik impedancji pętli zwarcia Sonel MZC-310S</t>
  </si>
  <si>
    <t>Gilotyna introligatorska Dahle 599 (2 sztuki)</t>
  </si>
  <si>
    <t>Bigówka / perforówka rotacyjna automatyczna CYKLOS RPM 350</t>
  </si>
  <si>
    <t>Laminator rolowy OPUS rolLAM 380</t>
  </si>
  <si>
    <t>Autotransformator 3-fazowy HTN 450/15 3/M 300</t>
  </si>
  <si>
    <t>Stół elektrotechniczny 2 (4 sztuki)</t>
  </si>
  <si>
    <t>Stół elektrotechniczny/ laboratoryjny 1 (4 sztuki)</t>
  </si>
  <si>
    <t>Zestaw maszyn elektrycznych (2 sztuki)</t>
  </si>
  <si>
    <t>Komplet do nauki o prądzie elektrycznym</t>
  </si>
  <si>
    <t xml:space="preserve">Zestaw elementów i urządzeń do doświadczeń z elektryczności  (2 sztuki)
</t>
  </si>
  <si>
    <t>Drukarka 3D typ 1 Zig-Zag 3D Lite (2 sztuki)</t>
  </si>
  <si>
    <t xml:space="preserve">Drukarka 3D typ 2 Zig-Zag 3D Lite </t>
  </si>
  <si>
    <t>Skaner 3D Einscan SE</t>
  </si>
  <si>
    <t>Cyfrowa maszyna kolorowa małoformatowa A3 OKI MC853dn</t>
  </si>
  <si>
    <t>Skaner Kodak SceyeX</t>
  </si>
  <si>
    <t>Tablica multimedialna ITA TOUCH HT102Z InFocus IN138HDST</t>
  </si>
  <si>
    <t>Wizualizer multimedialny Lumens PS752</t>
  </si>
  <si>
    <t>Laptop z przeznaczeniem do grafiki komputerowej Acer Aspire 7 Intel Core i5-8300H 16GB/512+1TB/Win10 GTX1050</t>
  </si>
  <si>
    <t>Rzutnik multimedialny Viewsonic PA503X</t>
  </si>
  <si>
    <t>Monitor AOC 27P1 (11 sztuk)</t>
  </si>
  <si>
    <t>Urządzenie wielofunkcyjne Epson</t>
  </si>
  <si>
    <t>Laptop Lenovo Y540-151IRH</t>
  </si>
  <si>
    <t>Ekran projekcyjny Profi 199x199</t>
  </si>
  <si>
    <t>Ekran projekcyjny stojacy</t>
  </si>
  <si>
    <t>II  POŁ. XIX W. POCZĄTEK XXW.</t>
  </si>
  <si>
    <t xml:space="preserve">INSTALACJA ALARMOWA; PPOŻ ; HYDRANTY ; GAŚNICE </t>
  </si>
  <si>
    <t>KUŹNIA NIEBOROWSKA UL. KNUROWSKA 13</t>
  </si>
  <si>
    <t xml:space="preserve">CEGŁA PEŁNA </t>
  </si>
  <si>
    <t xml:space="preserve">KONSRUKCJA DREWNIANA , DACHÓWKA CERAMICZNA </t>
  </si>
  <si>
    <t>50 M</t>
  </si>
  <si>
    <t xml:space="preserve">W OKRESIE D VI DO X 2016 WYKONANO WYMIANĘ CAŁEJ KONSTRUKCJI DACHU I DACHÓWKI </t>
  </si>
  <si>
    <t xml:space="preserve">1 780,00 m2 </t>
  </si>
  <si>
    <t xml:space="preserve">parter, 3 piętra  </t>
  </si>
  <si>
    <t>tak, częściowo</t>
  </si>
  <si>
    <t>I- STROP MUROWANY  II  STROP DREWNIANY</t>
  </si>
  <si>
    <t xml:space="preserve">GAŚNICA W SAMOCHODZIE </t>
  </si>
  <si>
    <t>BLASZAMNY</t>
  </si>
  <si>
    <t>134,94 m2</t>
  </si>
  <si>
    <t xml:space="preserve">ST-76  ZESTAW KOMPUTEROWY- PRAC.SOCJ. </t>
  </si>
  <si>
    <t xml:space="preserve">ST-79 ZESTAW KOMPUTEROWY - TERAPIA PODDSZ </t>
  </si>
  <si>
    <t>ST-80 DRUKARKA BROTHER PCJ-J100 - TERAPIA PO</t>
  </si>
  <si>
    <t xml:space="preserve">ST-82 ZESTAW KOMPUTEROWY- PŁACE </t>
  </si>
  <si>
    <t xml:space="preserve">ST-84 ZESTAW KOMPUTEROWY -MAGAZYN </t>
  </si>
  <si>
    <t>ST-83 DRUKARKA LASER SKAN -SEKRETARIAT</t>
  </si>
  <si>
    <t xml:space="preserve">ST-85 DRUKARKA LASER SKAN - KADRY </t>
  </si>
  <si>
    <t xml:space="preserve">ST-87 DRUKARKA BROTHER - KSIĘGOW.  PŁACE  </t>
  </si>
  <si>
    <t xml:space="preserve">ST-89 ZESTAW KOMPUTEROWY - SERWER-TUNEL </t>
  </si>
  <si>
    <t xml:space="preserve">ST-90 ZESTAW KOMPUTEROWY - KADRY-TUNEL </t>
  </si>
  <si>
    <t xml:space="preserve">ST-91 ZESTAW KOMPUTE.R - SEKRETARIAT-TUNEL </t>
  </si>
  <si>
    <t xml:space="preserve">ST-92 URZĄDZ WIELOFUN KC. - PRAC.SOCJ-TUNEL </t>
  </si>
  <si>
    <t xml:space="preserve">ST-93 URZĄDZ WIELOFUN KC. - DYREKCJA -TUNEL </t>
  </si>
  <si>
    <t xml:space="preserve">ST-94 URZĄDZ WIELOFUN KC. - SERWER - TUNEL </t>
  </si>
  <si>
    <t xml:space="preserve">SPRZĘT KOMPUTER - CENTRALA TELEINFORMAT. </t>
  </si>
  <si>
    <t xml:space="preserve">SPRZĘT KOMPUTER - SYSTEM KONTROLI WIZYJNEJ </t>
  </si>
  <si>
    <t>KOCIOŁ GR.III-07.09.2007</t>
  </si>
  <si>
    <t xml:space="preserve">KUŹNIA NIEBOROWSKA </t>
  </si>
  <si>
    <t>UL. KNUROWSKA 13</t>
  </si>
  <si>
    <t>Dom Pomocy Społecznej „Ostoja” w Sośnicowicach</t>
  </si>
  <si>
    <t>dom stacjonarny dla 124 osób</t>
  </si>
  <si>
    <t>hydranty wewnętrzne – 10szt, gaśnica piankowa AFFF GWG -6x – 1szt, gaśnica proszkowa GP-4 – 1szt, gaśnica proszkowa GP-6-15szt, gaśnica śniegowa GS- 5x – 4szt, interaktywny system Polon 4200, system oddymiania okiennego, system oświetlenia awaryjno-ewakuacyjnego, monitoring systemu sygnalizacji pożaru; zabezpieczenie przeciw kradzieżowe – dozór całodobowy pracowniczy, monitoring zewnętrzny obiektu.</t>
  </si>
  <si>
    <t>44-153 Sośnicowice, ul. Kozielska 1</t>
  </si>
  <si>
    <t>cegła ceramiczna na zaprawie cementowo – wapiennej</t>
  </si>
  <si>
    <t>ceramiczno- stalowe</t>
  </si>
  <si>
    <t>konstrukcja drewniana, pokrycie dachówką ceramiczną</t>
  </si>
  <si>
    <t>200 m od Potoku Sośnicowickiego</t>
  </si>
  <si>
    <t>2006- Dostosowanie pomieszczeń DPS „Ostoja” do obowiązujacych standardów – 177 993,30,          2007 Dostosowanie łazienek i ubikacji do obowiązujących standardów -81 062,45              2007- Likwidacja barier architektonicznych – modernizacja ciągów pieszo- jezdnych wokół budynku DPS „Ostoja” - 229 654,90   2007- Modernizacja schodów  tarasowych – 60 334,42                   2007- Modernizacja instalacji hydranowej 19 958,76                2007 – Dostosowanie klatek schodowych i korytarzy do obowiazujących standardów – 73 017,85                                      2013 – Wymiana stolarki okiennej i drzwiowej – 592 090,58                  2014 – Przebudowa wjazdu do DPS „Ostoja” - 77 113,15               2015 – Modernizacja pokrycia dachu DPS „Ostoja” - 674 479,76   2016 – Docieplenie stropu w DPS „Ostoja” - 73 105,00.</t>
  </si>
  <si>
    <t xml:space="preserve">Komputer </t>
  </si>
  <si>
    <t>Chłodziarka „Beko”</t>
  </si>
  <si>
    <t>Drukarka „Ricoh”</t>
  </si>
  <si>
    <t>Komputer „Giga office” 2 szt.</t>
  </si>
  <si>
    <t>Telewizor „Philips”</t>
  </si>
  <si>
    <t>Chłodziarka „Zelmer”</t>
  </si>
  <si>
    <t>Zamrażarka „Elektrolux”</t>
  </si>
  <si>
    <t>Chłodziarka „Zanussi”</t>
  </si>
  <si>
    <t>Odkurzacz piorący</t>
  </si>
  <si>
    <t>Parownica „Karcher”</t>
  </si>
  <si>
    <t>Szorowarka</t>
  </si>
  <si>
    <t>Akumulator do szorowarki</t>
  </si>
  <si>
    <t>Wytwornica pary</t>
  </si>
  <si>
    <t>Dmuchawa „Stihl”</t>
  </si>
  <si>
    <t>Kosa „Stihl”</t>
  </si>
  <si>
    <t>Maszyna do udrażniania rur</t>
  </si>
  <si>
    <t>Pralka „Kernau”</t>
  </si>
  <si>
    <t>Telefon Samsung Galaxy A5</t>
  </si>
  <si>
    <t>Telefon Samsung Galaxy A40</t>
  </si>
  <si>
    <t>Sośnicowice 44-153, ul. Kozielska 1</t>
  </si>
  <si>
    <t>Dźwig małotowarowy BKG 100kg</t>
  </si>
  <si>
    <t>Schodołaz gąsienicowy</t>
  </si>
  <si>
    <t>Nr 16967</t>
  </si>
  <si>
    <t>230V 003A 050 Hz</t>
  </si>
  <si>
    <t>VIMEC  Włochy</t>
  </si>
  <si>
    <t>1. Zespół Szkół Zawodowych nr 2 w Knurowie</t>
  </si>
  <si>
    <t>3. Dom Pomocy Społecznej "Ostoja"</t>
  </si>
  <si>
    <t>Notebook ASUS R54 OUA-GQ98OT</t>
  </si>
  <si>
    <t>6. Rodzinny Dom dla Dzieci w Paczynie</t>
  </si>
  <si>
    <t>w tym 2 namioty - 14 599,98 zł, magazyn przeciwpowodziowy - 241 804,81 zł, łódź pontonowa “Orka 2 “- 4 209,00 zł, łódź pontonowa “Passat 250” - 2 460,74 zł, łódź wiosłowa 2 szt. - 5 934,00 zł.</t>
  </si>
  <si>
    <t>informacje dodatkowe</t>
  </si>
  <si>
    <t>8560Z 8010C</t>
  </si>
  <si>
    <t>KUŹNIA NIEBOROWSKA UL. KNUROWSKA 14</t>
  </si>
  <si>
    <r>
      <t>ko</t>
    </r>
    <r>
      <rPr>
        <i/>
        <sz val="11"/>
        <rFont val="Arial"/>
        <family val="2"/>
      </rPr>
      <t>nstrukcja ceramiczna pokryta papą</t>
    </r>
  </si>
  <si>
    <t>nie  pod nadzorem konserwatowa</t>
  </si>
  <si>
    <t>budynek Pałacyk</t>
  </si>
  <si>
    <t>mieszkalny</t>
  </si>
  <si>
    <t>garaż blaszany 2-częściowy</t>
  </si>
  <si>
    <t>garaż samochodowy</t>
  </si>
  <si>
    <t>OBIEKT SPORTOWY-boisko wielofunkcyjne, boisko do piłki plażowej, bieżnia, stanowiska do skoku w dal,wzwyż, trójskoku, rzut kulą, piłkochwyty,chodniki, oświetlenie</t>
  </si>
  <si>
    <t>7. Zespół Szkół im. Marii Konopnickiej w Pyskowicach</t>
  </si>
  <si>
    <t>wartość rynkowa</t>
  </si>
  <si>
    <t>Chłodziarko -zamrażarka</t>
  </si>
  <si>
    <t>odtworzeniowa</t>
  </si>
  <si>
    <t>laptop  2151,27 zł + 65 zł słuchawki (11 sztuk)</t>
  </si>
  <si>
    <t>odtworzeniowa*</t>
  </si>
  <si>
    <t>01.12.2017</t>
  </si>
  <si>
    <t>05.09.2022</t>
  </si>
  <si>
    <t>30.03.2022</t>
  </si>
  <si>
    <t>12.09.2022</t>
  </si>
  <si>
    <t>18.09.2022</t>
  </si>
  <si>
    <t>14.03.2022</t>
  </si>
  <si>
    <t>15.06.2022</t>
  </si>
  <si>
    <t>16.04.2022</t>
  </si>
  <si>
    <t>22.05.2022</t>
  </si>
  <si>
    <t>06.09.2021</t>
  </si>
  <si>
    <t>31.03.2021</t>
  </si>
  <si>
    <t>13.09.2021</t>
  </si>
  <si>
    <t>19.09.2021</t>
  </si>
  <si>
    <t>15.03.2021</t>
  </si>
  <si>
    <t>16.06.2021</t>
  </si>
  <si>
    <t>21.12.2021</t>
  </si>
  <si>
    <t>11.12.2021</t>
  </si>
  <si>
    <t>17.04.2021</t>
  </si>
  <si>
    <t>23.05.2021</t>
  </si>
  <si>
    <t>12.12.2021</t>
  </si>
  <si>
    <t>15.12.2021</t>
  </si>
  <si>
    <t>17.12.2021</t>
  </si>
  <si>
    <t>30.11.2021</t>
  </si>
  <si>
    <t>22.12.2020</t>
  </si>
  <si>
    <t>13.12.2020</t>
  </si>
  <si>
    <t>16.12.2020</t>
  </si>
  <si>
    <t>18.12.2020</t>
  </si>
  <si>
    <t>01.12.2020</t>
  </si>
  <si>
    <t>w ramach projektu "Zdalna szkoła"</t>
  </si>
  <si>
    <t>w tym sprzęt przenośny do nauki zdalnej przez uczniów w ramach projektu "Zdalna szkoła"</t>
  </si>
  <si>
    <t>podstawowy</t>
  </si>
  <si>
    <t>rozszerzony</t>
  </si>
  <si>
    <t xml:space="preserve">Opel </t>
  </si>
  <si>
    <t>W0VPD5ED0JG121654</t>
  </si>
  <si>
    <t>SG 7770U</t>
  </si>
  <si>
    <t>20.12.2018</t>
  </si>
  <si>
    <t>20.12.2020</t>
  </si>
  <si>
    <t>19.12.2021</t>
  </si>
  <si>
    <t xml:space="preserve">Astra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</si>
</sst>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;[Red]#,##0.00"/>
    <numFmt numFmtId="182" formatCode="#"/>
    <numFmt numFmtId="183" formatCode="#,##0.00;\-#,##0.00"/>
    <numFmt numFmtId="184" formatCode="_-* #,##0.00\ [$zł-415]_-;\-* #,##0.00\ [$zł-415]_-;_-* &quot;-&quot;??\ [$zł-415]_-;_-@_-"/>
    <numFmt numFmtId="185" formatCode="d/mm/yyyy"/>
    <numFmt numFmtId="186" formatCode="[$-415]dddd\,\ d\ mmmm\ yyyy"/>
    <numFmt numFmtId="187" formatCode="mmm/yyyy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0" fillId="0" borderId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0" fontId="0" fillId="0" borderId="0" xfId="0" applyNumberFormat="1" applyFont="1" applyFill="1" applyBorder="1" applyAlignment="1">
      <alignment horizontal="center" vertical="center" wrapText="1"/>
    </xf>
    <xf numFmtId="44" fontId="1" fillId="34" borderId="10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78" fontId="0" fillId="35" borderId="11" xfId="54" applyNumberFormat="1" applyFont="1" applyFill="1" applyBorder="1" applyAlignment="1">
      <alignment horizontal="center" vertical="center" wrapText="1"/>
      <protection/>
    </xf>
    <xf numFmtId="178" fontId="0" fillId="0" borderId="11" xfId="5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7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78" fontId="0" fillId="0" borderId="10" xfId="54" applyNumberFormat="1" applyFont="1" applyFill="1" applyBorder="1" applyAlignment="1">
      <alignment horizontal="center" vertical="center"/>
      <protection/>
    </xf>
    <xf numFmtId="44" fontId="0" fillId="0" borderId="10" xfId="70" applyFont="1" applyBorder="1" applyAlignment="1">
      <alignment horizontal="center" vertical="center"/>
    </xf>
    <xf numFmtId="44" fontId="7" fillId="34" borderId="10" xfId="54" applyNumberFormat="1" applyFont="1" applyFill="1" applyBorder="1" applyAlignment="1">
      <alignment horizontal="center" vertical="center"/>
      <protection/>
    </xf>
    <xf numFmtId="178" fontId="8" fillId="0" borderId="10" xfId="54" applyNumberFormat="1" applyFont="1" applyFill="1" applyBorder="1" applyAlignment="1">
      <alignment horizontal="center" vertical="center"/>
      <protection/>
    </xf>
    <xf numFmtId="44" fontId="8" fillId="0" borderId="10" xfId="7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4" fontId="0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1" xfId="70" applyNumberFormat="1" applyFont="1" applyFill="1" applyBorder="1" applyAlignment="1">
      <alignment horizontal="center" vertical="center"/>
    </xf>
    <xf numFmtId="178" fontId="0" fillId="0" borderId="11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 wrapText="1"/>
      <protection/>
    </xf>
    <xf numFmtId="179" fontId="0" fillId="0" borderId="10" xfId="54" applyNumberFormat="1" applyFont="1" applyBorder="1" applyAlignment="1">
      <alignment horizontal="center" vertical="center" wrapText="1"/>
      <protection/>
    </xf>
    <xf numFmtId="44" fontId="0" fillId="0" borderId="10" xfId="7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14" borderId="0" xfId="0" applyFont="1" applyFill="1" applyBorder="1" applyAlignment="1">
      <alignment horizontal="left"/>
    </xf>
    <xf numFmtId="0" fontId="0" fillId="37" borderId="0" xfId="0" applyFont="1" applyFill="1" applyAlignment="1">
      <alignment vertical="center"/>
    </xf>
    <xf numFmtId="170" fontId="0" fillId="37" borderId="0" xfId="0" applyNumberFormat="1" applyFont="1" applyFill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NumberFormat="1" applyFont="1" applyFill="1" applyAlignment="1">
      <alignment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1" xfId="54" applyFont="1" applyFill="1" applyBorder="1" applyAlignment="1">
      <alignment horizontal="left" vertical="center"/>
      <protection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68" fontId="0" fillId="0" borderId="0" xfId="0" applyNumberFormat="1" applyFont="1" applyFill="1" applyAlignment="1">
      <alignment vertical="center"/>
    </xf>
    <xf numFmtId="168" fontId="0" fillId="37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168" fontId="1" fillId="0" borderId="0" xfId="68" applyNumberFormat="1" applyFont="1" applyAlignment="1">
      <alignment horizontal="right" vertical="center"/>
    </xf>
    <xf numFmtId="168" fontId="1" fillId="0" borderId="10" xfId="68" applyNumberFormat="1" applyFont="1" applyFill="1" applyBorder="1" applyAlignment="1">
      <alignment horizontal="right" vertical="center" wrapText="1"/>
    </xf>
    <xf numFmtId="168" fontId="1" fillId="33" borderId="10" xfId="68" applyNumberFormat="1" applyFont="1" applyFill="1" applyBorder="1" applyAlignment="1">
      <alignment horizontal="right" vertical="center" wrapText="1"/>
    </xf>
    <xf numFmtId="168" fontId="1" fillId="36" borderId="10" xfId="68" applyNumberFormat="1" applyFont="1" applyFill="1" applyBorder="1" applyAlignment="1">
      <alignment horizontal="right" vertical="center" wrapText="1"/>
    </xf>
    <xf numFmtId="168" fontId="0" fillId="0" borderId="10" xfId="68" applyNumberFormat="1" applyFont="1" applyFill="1" applyBorder="1" applyAlignment="1">
      <alignment horizontal="right" vertical="center" wrapText="1"/>
    </xf>
    <xf numFmtId="168" fontId="0" fillId="0" borderId="0" xfId="68" applyNumberFormat="1" applyFont="1" applyBorder="1" applyAlignment="1">
      <alignment horizontal="right" vertical="center" wrapText="1"/>
    </xf>
    <xf numFmtId="168" fontId="0" fillId="0" borderId="0" xfId="68" applyNumberFormat="1" applyFont="1" applyAlignment="1">
      <alignment horizontal="right" vertical="center" wrapText="1"/>
    </xf>
    <xf numFmtId="168" fontId="0" fillId="0" borderId="0" xfId="68" applyNumberFormat="1" applyFont="1" applyAlignment="1">
      <alignment horizontal="right" vertical="center"/>
    </xf>
    <xf numFmtId="0" fontId="1" fillId="0" borderId="0" xfId="54" applyNumberFormat="1" applyFont="1" applyFill="1" applyBorder="1" applyAlignment="1">
      <alignment horizontal="center" vertical="center"/>
      <protection/>
    </xf>
    <xf numFmtId="0" fontId="1" fillId="0" borderId="12" xfId="54" applyNumberFormat="1" applyFont="1" applyFill="1" applyBorder="1" applyAlignment="1">
      <alignment horizontal="center" vertical="center"/>
      <protection/>
    </xf>
    <xf numFmtId="44" fontId="7" fillId="0" borderId="0" xfId="54" applyNumberFormat="1" applyFont="1" applyFill="1" applyBorder="1" applyAlignment="1">
      <alignment horizontal="center" vertical="center"/>
      <protection/>
    </xf>
    <xf numFmtId="44" fontId="1" fillId="0" borderId="0" xfId="54" applyNumberFormat="1" applyFont="1" applyFill="1" applyBorder="1" applyAlignment="1">
      <alignment horizontal="center" vertical="center"/>
      <protection/>
    </xf>
    <xf numFmtId="0" fontId="10" fillId="38" borderId="13" xfId="0" applyFont="1" applyFill="1" applyBorder="1" applyAlignment="1">
      <alignment horizontal="center" vertical="center"/>
    </xf>
    <xf numFmtId="168" fontId="0" fillId="0" borderId="11" xfId="54" applyNumberFormat="1" applyFont="1" applyFill="1" applyBorder="1" applyAlignment="1">
      <alignment horizontal="right" vertical="center"/>
      <protection/>
    </xf>
    <xf numFmtId="168" fontId="0" fillId="0" borderId="10" xfId="70" applyNumberFormat="1" applyFont="1" applyBorder="1" applyAlignment="1">
      <alignment horizontal="right" vertical="center"/>
    </xf>
    <xf numFmtId="168" fontId="0" fillId="0" borderId="10" xfId="54" applyNumberFormat="1" applyFont="1" applyFill="1" applyBorder="1" applyAlignment="1">
      <alignment horizontal="right" vertical="center" wrapText="1"/>
      <protection/>
    </xf>
    <xf numFmtId="44" fontId="0" fillId="0" borderId="11" xfId="7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14" fontId="62" fillId="0" borderId="10" xfId="0" applyNumberFormat="1" applyFont="1" applyFill="1" applyBorder="1" applyAlignment="1">
      <alignment horizontal="center" vertical="center" wrapText="1"/>
    </xf>
    <xf numFmtId="0" fontId="61" fillId="37" borderId="0" xfId="0" applyFont="1" applyFill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vertical="center" wrapText="1"/>
    </xf>
    <xf numFmtId="0" fontId="0" fillId="37" borderId="10" xfId="56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37" borderId="10" xfId="56" applyNumberFormat="1" applyFont="1" applyFill="1" applyBorder="1" applyAlignment="1">
      <alignment horizontal="left" vertical="center"/>
      <protection/>
    </xf>
    <xf numFmtId="168" fontId="0" fillId="0" borderId="10" xfId="0" applyNumberFormat="1" applyFont="1" applyFill="1" applyBorder="1" applyAlignment="1">
      <alignment horizontal="right" vertical="center"/>
    </xf>
    <xf numFmtId="168" fontId="64" fillId="0" borderId="10" xfId="59" applyNumberFormat="1" applyFont="1" applyBorder="1" applyAlignment="1">
      <alignment horizontal="right" vertical="center"/>
      <protection/>
    </xf>
    <xf numFmtId="168" fontId="0" fillId="0" borderId="10" xfId="44" applyNumberFormat="1" applyFont="1" applyFill="1" applyBorder="1" applyAlignment="1">
      <alignment horizontal="right" vertical="center" wrapText="1"/>
    </xf>
    <xf numFmtId="168" fontId="0" fillId="0" borderId="10" xfId="42" applyNumberFormat="1" applyFont="1" applyFill="1" applyBorder="1" applyAlignment="1">
      <alignment horizontal="right" vertical="center" wrapText="1"/>
    </xf>
    <xf numFmtId="168" fontId="0" fillId="0" borderId="10" xfId="68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0" fillId="0" borderId="10" xfId="55" applyFont="1" applyFill="1" applyBorder="1" applyAlignment="1">
      <alignment horizontal="left" vertical="center" wrapText="1"/>
      <protection/>
    </xf>
    <xf numFmtId="178" fontId="0" fillId="35" borderId="10" xfId="58" applyNumberFormat="1" applyFont="1" applyFill="1" applyBorder="1" applyAlignment="1">
      <alignment horizontal="center" vertical="center" wrapText="1"/>
      <protection/>
    </xf>
    <xf numFmtId="178" fontId="0" fillId="35" borderId="10" xfId="55" applyNumberFormat="1" applyFont="1" applyFill="1" applyBorder="1" applyAlignment="1">
      <alignment horizontal="center" vertical="center" wrapText="1"/>
      <protection/>
    </xf>
    <xf numFmtId="182" fontId="0" fillId="0" borderId="10" xfId="71" applyNumberFormat="1" applyFont="1" applyFill="1" applyBorder="1" applyAlignment="1" applyProtection="1">
      <alignment horizontal="center" vertical="center" wrapText="1"/>
      <protection/>
    </xf>
    <xf numFmtId="178" fontId="0" fillId="0" borderId="10" xfId="55" applyNumberFormat="1" applyFont="1" applyFill="1" applyBorder="1" applyAlignment="1">
      <alignment horizontal="center" wrapText="1"/>
      <protection/>
    </xf>
    <xf numFmtId="178" fontId="0" fillId="0" borderId="10" xfId="55" applyNumberFormat="1" applyFont="1" applyFill="1" applyBorder="1" applyAlignment="1">
      <alignment horizontal="center" vertical="center" wrapText="1"/>
      <protection/>
    </xf>
    <xf numFmtId="179" fontId="0" fillId="0" borderId="10" xfId="55" applyNumberFormat="1" applyFont="1" applyBorder="1" applyAlignment="1">
      <alignment horizontal="center" vertical="center" wrapText="1"/>
      <protection/>
    </xf>
    <xf numFmtId="179" fontId="0" fillId="0" borderId="10" xfId="71" applyFont="1" applyFill="1" applyBorder="1" applyAlignment="1" applyProtection="1">
      <alignment horizontal="center" vertical="center" wrapText="1"/>
      <protection/>
    </xf>
    <xf numFmtId="0" fontId="0" fillId="35" borderId="10" xfId="55" applyFont="1" applyFill="1" applyBorder="1" applyAlignment="1">
      <alignment horizontal="left" vertical="center" wrapText="1"/>
      <protection/>
    </xf>
    <xf numFmtId="182" fontId="0" fillId="35" borderId="10" xfId="55" applyNumberFormat="1" applyFont="1" applyFill="1" applyBorder="1" applyAlignment="1">
      <alignment horizontal="center" vertical="center" wrapText="1"/>
      <protection/>
    </xf>
    <xf numFmtId="180" fontId="0" fillId="0" borderId="10" xfId="55" applyNumberFormat="1" applyFont="1" applyFill="1" applyBorder="1" applyAlignment="1">
      <alignment horizontal="center" vertical="center" wrapText="1"/>
      <protection/>
    </xf>
    <xf numFmtId="182" fontId="16" fillId="0" borderId="10" xfId="58" applyNumberFormat="1" applyFont="1" applyFill="1" applyBorder="1" applyAlignment="1">
      <alignment horizontal="center" vertical="center" wrapText="1"/>
      <protection/>
    </xf>
    <xf numFmtId="179" fontId="0" fillId="0" borderId="10" xfId="55" applyNumberFormat="1" applyFont="1" applyFill="1" applyBorder="1" applyAlignment="1">
      <alignment horizontal="center" vertical="center" wrapText="1"/>
      <protection/>
    </xf>
    <xf numFmtId="182" fontId="0" fillId="0" borderId="10" xfId="58" applyNumberFormat="1" applyFont="1" applyFill="1" applyBorder="1" applyAlignment="1">
      <alignment horizontal="center" vertical="center" wrapText="1"/>
      <protection/>
    </xf>
    <xf numFmtId="179" fontId="0" fillId="0" borderId="10" xfId="58" applyNumberFormat="1" applyFont="1" applyFill="1" applyBorder="1" applyAlignment="1">
      <alignment horizontal="center" vertical="center" wrapText="1"/>
      <protection/>
    </xf>
    <xf numFmtId="179" fontId="16" fillId="0" borderId="10" xfId="58" applyNumberFormat="1" applyFont="1" applyFill="1" applyBorder="1" applyAlignment="1">
      <alignment horizontal="center" vertical="center" wrapText="1"/>
      <protection/>
    </xf>
    <xf numFmtId="49" fontId="0" fillId="0" borderId="10" xfId="71" applyNumberFormat="1" applyFont="1" applyFill="1" applyBorder="1" applyAlignment="1" applyProtection="1">
      <alignment horizontal="center" vertical="center" wrapText="1"/>
      <protection/>
    </xf>
    <xf numFmtId="0" fontId="0" fillId="0" borderId="10" xfId="55" applyNumberFormat="1" applyFont="1" applyFill="1" applyBorder="1" applyAlignment="1">
      <alignment horizontal="left" vertical="center" wrapText="1"/>
      <protection/>
    </xf>
    <xf numFmtId="49" fontId="16" fillId="0" borderId="10" xfId="58" applyNumberFormat="1" applyFont="1" applyFill="1" applyBorder="1" applyAlignment="1">
      <alignment horizontal="center" vertical="center" wrapText="1"/>
      <protection/>
    </xf>
    <xf numFmtId="168" fontId="1" fillId="34" borderId="10" xfId="68" applyNumberFormat="1" applyFont="1" applyFill="1" applyBorder="1" applyAlignment="1">
      <alignment horizontal="right" vertical="center"/>
    </xf>
    <xf numFmtId="168" fontId="0" fillId="0" borderId="11" xfId="54" applyNumberFormat="1" applyFont="1" applyFill="1" applyBorder="1" applyAlignment="1">
      <alignment horizontal="right"/>
      <protection/>
    </xf>
    <xf numFmtId="168" fontId="0" fillId="0" borderId="10" xfId="68" applyNumberFormat="1" applyFont="1" applyFill="1" applyBorder="1" applyAlignment="1" applyProtection="1">
      <alignment horizontal="right" vertical="center" wrapText="1"/>
      <protection/>
    </xf>
    <xf numFmtId="168" fontId="1" fillId="0" borderId="15" xfId="68" applyNumberFormat="1" applyFont="1" applyFill="1" applyBorder="1" applyAlignment="1">
      <alignment horizontal="right" vertical="center"/>
    </xf>
    <xf numFmtId="168" fontId="10" fillId="38" borderId="16" xfId="68" applyNumberFormat="1" applyFont="1" applyFill="1" applyBorder="1" applyAlignment="1">
      <alignment horizontal="right" vertical="center"/>
    </xf>
    <xf numFmtId="0" fontId="1" fillId="38" borderId="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 vertical="center" wrapText="1"/>
    </xf>
    <xf numFmtId="168" fontId="0" fillId="0" borderId="10" xfId="68" applyNumberFormat="1" applyFont="1" applyFill="1" applyBorder="1" applyAlignment="1">
      <alignment horizontal="right" vertical="center"/>
    </xf>
    <xf numFmtId="168" fontId="0" fillId="0" borderId="10" xfId="56" applyNumberFormat="1" applyFill="1" applyBorder="1" applyAlignment="1">
      <alignment horizontal="right" vertical="center"/>
      <protection/>
    </xf>
    <xf numFmtId="168" fontId="0" fillId="0" borderId="10" xfId="68" applyNumberFormat="1" applyFont="1" applyFill="1" applyBorder="1" applyAlignment="1">
      <alignment horizontal="right" vertical="center"/>
    </xf>
    <xf numFmtId="168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" fillId="40" borderId="17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168" fontId="1" fillId="40" borderId="18" xfId="0" applyNumberFormat="1" applyFont="1" applyFill="1" applyBorder="1" applyAlignment="1">
      <alignment horizontal="center" vertical="center" wrapText="1"/>
    </xf>
    <xf numFmtId="168" fontId="14" fillId="39" borderId="22" xfId="0" applyNumberFormat="1" applyFont="1" applyFill="1" applyBorder="1" applyAlignment="1">
      <alignment horizontal="center" vertical="center" wrapText="1"/>
    </xf>
    <xf numFmtId="168" fontId="0" fillId="0" borderId="23" xfId="68" applyNumberFormat="1" applyFont="1" applyFill="1" applyBorder="1" applyAlignment="1">
      <alignment horizontal="right" vertical="center"/>
    </xf>
    <xf numFmtId="168" fontId="0" fillId="0" borderId="23" xfId="68" applyNumberFormat="1" applyFont="1" applyFill="1" applyBorder="1" applyAlignment="1">
      <alignment horizontal="right" vertical="center"/>
    </xf>
    <xf numFmtId="0" fontId="0" fillId="40" borderId="20" xfId="0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44" fontId="1" fillId="0" borderId="10" xfId="73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4" xfId="56" applyFont="1" applyBorder="1" applyAlignment="1">
      <alignment horizontal="left" wrapText="1"/>
      <protection/>
    </xf>
    <xf numFmtId="168" fontId="0" fillId="0" borderId="10" xfId="56" applyNumberFormat="1" applyFont="1" applyBorder="1" applyAlignment="1">
      <alignment horizontal="right" vertical="center"/>
      <protection/>
    </xf>
    <xf numFmtId="0" fontId="0" fillId="0" borderId="10" xfId="56" applyFont="1" applyBorder="1" applyAlignment="1">
      <alignment horizontal="left" vertical="center" wrapText="1"/>
      <protection/>
    </xf>
    <xf numFmtId="0" fontId="0" fillId="37" borderId="25" xfId="56" applyFont="1" applyFill="1" applyBorder="1" applyAlignment="1">
      <alignment horizontal="left" vertical="center" wrapText="1"/>
      <protection/>
    </xf>
    <xf numFmtId="0" fontId="0" fillId="37" borderId="26" xfId="56" applyFont="1" applyFill="1" applyBorder="1" applyAlignment="1">
      <alignment horizontal="left" vertical="center" wrapText="1"/>
      <protection/>
    </xf>
    <xf numFmtId="0" fontId="64" fillId="0" borderId="10" xfId="56" applyFont="1" applyBorder="1" applyAlignment="1">
      <alignment horizontal="left" wrapText="1"/>
      <protection/>
    </xf>
    <xf numFmtId="0" fontId="64" fillId="37" borderId="10" xfId="56" applyFont="1" applyFill="1" applyBorder="1" applyAlignment="1">
      <alignment vertical="center" wrapText="1"/>
      <protection/>
    </xf>
    <xf numFmtId="168" fontId="64" fillId="37" borderId="10" xfId="56" applyNumberFormat="1" applyFont="1" applyFill="1" applyBorder="1" applyAlignment="1">
      <alignment horizontal="right" vertical="center"/>
      <protection/>
    </xf>
    <xf numFmtId="168" fontId="0" fillId="0" borderId="10" xfId="56" applyNumberFormat="1" applyFont="1" applyFill="1" applyBorder="1" applyAlignment="1">
      <alignment vertical="center" wrapText="1"/>
      <protection/>
    </xf>
    <xf numFmtId="168" fontId="1" fillId="41" borderId="27" xfId="68" applyNumberFormat="1" applyFont="1" applyFill="1" applyBorder="1" applyAlignment="1">
      <alignment horizontal="right" vertical="center"/>
    </xf>
    <xf numFmtId="0" fontId="64" fillId="0" borderId="10" xfId="56" applyFont="1" applyFill="1" applyBorder="1" applyAlignment="1">
      <alignment horizontal="center" vertical="center" wrapText="1"/>
      <protection/>
    </xf>
    <xf numFmtId="168" fontId="64" fillId="0" borderId="10" xfId="59" applyNumberFormat="1" applyFont="1" applyBorder="1" applyAlignment="1">
      <alignment horizontal="right" vertical="center"/>
      <protection/>
    </xf>
    <xf numFmtId="168" fontId="0" fillId="0" borderId="10" xfId="0" applyNumberFormat="1" applyFont="1" applyFill="1" applyBorder="1" applyAlignment="1">
      <alignment vertical="center" wrapText="1"/>
    </xf>
    <xf numFmtId="0" fontId="1" fillId="38" borderId="18" xfId="0" applyFont="1" applyFill="1" applyBorder="1" applyAlignment="1">
      <alignment horizontal="center" vertical="center" wrapText="1"/>
    </xf>
    <xf numFmtId="168" fontId="1" fillId="38" borderId="18" xfId="68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44" fontId="62" fillId="0" borderId="10" xfId="73" applyFont="1" applyFill="1" applyBorder="1" applyAlignment="1">
      <alignment horizontal="center" vertical="center"/>
    </xf>
    <xf numFmtId="168" fontId="14" fillId="39" borderId="18" xfId="0" applyNumberFormat="1" applyFont="1" applyFill="1" applyBorder="1" applyAlignment="1">
      <alignment horizontal="center" vertical="center" wrapText="1"/>
    </xf>
    <xf numFmtId="168" fontId="0" fillId="0" borderId="23" xfId="56" applyNumberFormat="1" applyFill="1" applyBorder="1" applyAlignment="1">
      <alignment horizontal="right" vertical="center"/>
      <protection/>
    </xf>
    <xf numFmtId="168" fontId="1" fillId="41" borderId="21" xfId="68" applyNumberFormat="1" applyFont="1" applyFill="1" applyBorder="1" applyAlignment="1">
      <alignment horizontal="right" vertical="center"/>
    </xf>
    <xf numFmtId="168" fontId="0" fillId="0" borderId="23" xfId="68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168" fontId="0" fillId="0" borderId="10" xfId="56" applyNumberFormat="1" applyFont="1" applyFill="1" applyBorder="1" applyAlignment="1">
      <alignment vertical="center"/>
      <protection/>
    </xf>
    <xf numFmtId="168" fontId="0" fillId="0" borderId="29" xfId="56" applyNumberFormat="1" applyFill="1" applyBorder="1" applyAlignment="1">
      <alignment vertical="center"/>
      <protection/>
    </xf>
    <xf numFmtId="178" fontId="0" fillId="35" borderId="11" xfId="58" applyNumberFormat="1" applyFont="1" applyFill="1" applyBorder="1" applyAlignment="1">
      <alignment horizontal="center" vertical="center" wrapText="1"/>
      <protection/>
    </xf>
    <xf numFmtId="0" fontId="1" fillId="38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4" xfId="56" applyFont="1" applyFill="1" applyBorder="1" applyAlignment="1">
      <alignment vertical="center" wrapText="1"/>
      <protection/>
    </xf>
    <xf numFmtId="0" fontId="0" fillId="0" borderId="14" xfId="56" applyFont="1" applyFill="1" applyBorder="1" applyAlignment="1">
      <alignment horizontal="center" vertical="center" wrapText="1"/>
      <protection/>
    </xf>
    <xf numFmtId="0" fontId="7" fillId="38" borderId="2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Fill="1" applyBorder="1" applyAlignment="1">
      <alignment/>
    </xf>
    <xf numFmtId="0" fontId="8" fillId="0" borderId="27" xfId="0" applyFont="1" applyBorder="1" applyAlignment="1" quotePrefix="1">
      <alignment horizontal="center" vertical="center"/>
    </xf>
    <xf numFmtId="0" fontId="1" fillId="38" borderId="17" xfId="54" applyFont="1" applyFill="1" applyBorder="1" applyAlignment="1">
      <alignment horizontal="center" vertical="center"/>
      <protection/>
    </xf>
    <xf numFmtId="0" fontId="1" fillId="38" borderId="18" xfId="54" applyNumberFormat="1" applyFont="1" applyFill="1" applyBorder="1" applyAlignment="1">
      <alignment horizontal="center" vertical="center" wrapText="1"/>
      <protection/>
    </xf>
    <xf numFmtId="44" fontId="1" fillId="38" borderId="18" xfId="54" applyNumberFormat="1" applyFont="1" applyFill="1" applyBorder="1" applyAlignment="1">
      <alignment horizontal="center" vertical="center" wrapText="1"/>
      <protection/>
    </xf>
    <xf numFmtId="44" fontId="1" fillId="38" borderId="22" xfId="54" applyNumberFormat="1" applyFont="1" applyFill="1" applyBorder="1" applyAlignment="1">
      <alignment horizontal="center" vertical="center" wrapText="1"/>
      <protection/>
    </xf>
    <xf numFmtId="0" fontId="0" fillId="0" borderId="19" xfId="54" applyFont="1" applyFill="1" applyBorder="1" applyAlignment="1">
      <alignment horizontal="center" vertical="center" wrapText="1"/>
      <protection/>
    </xf>
    <xf numFmtId="44" fontId="0" fillId="0" borderId="23" xfId="54" applyNumberFormat="1" applyFont="1" applyFill="1" applyBorder="1" applyAlignment="1">
      <alignment horizontal="center" vertical="center" wrapText="1"/>
      <protection/>
    </xf>
    <xf numFmtId="178" fontId="0" fillId="0" borderId="30" xfId="54" applyNumberFormat="1" applyFont="1" applyFill="1" applyBorder="1" applyAlignment="1">
      <alignment horizontal="center" vertical="center" wrapText="1"/>
      <protection/>
    </xf>
    <xf numFmtId="0" fontId="0" fillId="0" borderId="19" xfId="54" applyFont="1" applyFill="1" applyBorder="1" applyAlignment="1">
      <alignment horizontal="center" vertical="center"/>
      <protection/>
    </xf>
    <xf numFmtId="44" fontId="1" fillId="34" borderId="23" xfId="54" applyNumberFormat="1" applyFont="1" applyFill="1" applyBorder="1" applyAlignment="1">
      <alignment horizontal="center" vertical="center"/>
      <protection/>
    </xf>
    <xf numFmtId="0" fontId="0" fillId="0" borderId="19" xfId="54" applyNumberFormat="1" applyFont="1" applyFill="1" applyBorder="1" applyAlignment="1">
      <alignment horizontal="center" vertical="center"/>
      <protection/>
    </xf>
    <xf numFmtId="178" fontId="0" fillId="0" borderId="23" xfId="54" applyNumberFormat="1" applyFont="1" applyFill="1" applyBorder="1" applyAlignment="1">
      <alignment horizontal="center" vertical="center"/>
      <protection/>
    </xf>
    <xf numFmtId="44" fontId="0" fillId="0" borderId="23" xfId="70" applyFont="1" applyBorder="1" applyAlignment="1">
      <alignment horizontal="center" vertical="center"/>
    </xf>
    <xf numFmtId="178" fontId="0" fillId="0" borderId="23" xfId="55" applyNumberFormat="1" applyFont="1" applyFill="1" applyBorder="1" applyAlignment="1">
      <alignment horizontal="center" wrapText="1"/>
      <protection/>
    </xf>
    <xf numFmtId="179" fontId="0" fillId="0" borderId="23" xfId="71" applyFont="1" applyFill="1" applyBorder="1" applyAlignment="1" applyProtection="1">
      <alignment horizontal="center" vertical="center" wrapText="1"/>
      <protection/>
    </xf>
    <xf numFmtId="168" fontId="1" fillId="34" borderId="21" xfId="68" applyNumberFormat="1" applyFont="1" applyFill="1" applyBorder="1" applyAlignment="1">
      <alignment horizontal="right" vertical="center"/>
    </xf>
    <xf numFmtId="44" fontId="7" fillId="34" borderId="21" xfId="54" applyNumberFormat="1" applyFont="1" applyFill="1" applyBorder="1" applyAlignment="1">
      <alignment horizontal="center" vertical="center"/>
      <protection/>
    </xf>
    <xf numFmtId="44" fontId="1" fillId="34" borderId="21" xfId="54" applyNumberFormat="1" applyFont="1" applyFill="1" applyBorder="1" applyAlignment="1">
      <alignment horizontal="center" vertical="center"/>
      <protection/>
    </xf>
    <xf numFmtId="44" fontId="1" fillId="34" borderId="27" xfId="54" applyNumberFormat="1" applyFont="1" applyFill="1" applyBorder="1" applyAlignment="1">
      <alignment horizontal="center" vertical="center"/>
      <protection/>
    </xf>
    <xf numFmtId="168" fontId="10" fillId="40" borderId="21" xfId="68" applyNumberFormat="1" applyFont="1" applyFill="1" applyBorder="1" applyAlignment="1">
      <alignment horizontal="right" vertical="center"/>
    </xf>
    <xf numFmtId="0" fontId="1" fillId="4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8" fontId="15" fillId="0" borderId="0" xfId="68" applyNumberFormat="1" applyFont="1" applyAlignment="1">
      <alignment horizontal="right" vertical="center" wrapText="1"/>
    </xf>
    <xf numFmtId="168" fontId="15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6" fillId="38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56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8" fontId="15" fillId="0" borderId="10" xfId="56" applyNumberFormat="1" applyFont="1" applyFill="1" applyBorder="1" applyAlignment="1">
      <alignment horizontal="left" vertical="center" wrapText="1"/>
      <protection/>
    </xf>
    <xf numFmtId="168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0" xfId="56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 wrapText="1"/>
    </xf>
    <xf numFmtId="168" fontId="15" fillId="0" borderId="10" xfId="56" applyNumberFormat="1" applyFont="1" applyFill="1" applyBorder="1" applyAlignment="1">
      <alignment horizontal="right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23" xfId="56" applyFont="1" applyFill="1" applyBorder="1" applyAlignment="1">
      <alignment horizontal="center" vertical="center" wrapText="1"/>
      <protection/>
    </xf>
    <xf numFmtId="168" fontId="6" fillId="38" borderId="10" xfId="68" applyNumberFormat="1" applyFont="1" applyFill="1" applyBorder="1" applyAlignment="1">
      <alignment horizontal="right" vertical="center" wrapText="1"/>
    </xf>
    <xf numFmtId="168" fontId="6" fillId="38" borderId="10" xfId="68" applyNumberFormat="1" applyFont="1" applyFill="1" applyBorder="1" applyAlignment="1">
      <alignment horizontal="center" vertical="center" wrapText="1"/>
    </xf>
    <xf numFmtId="44" fontId="18" fillId="38" borderId="10" xfId="68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6" fillId="38" borderId="23" xfId="0" applyFont="1" applyFill="1" applyBorder="1" applyAlignment="1">
      <alignment horizontal="center" vertical="center" wrapText="1"/>
    </xf>
    <xf numFmtId="168" fontId="15" fillId="0" borderId="10" xfId="73" applyNumberFormat="1" applyFont="1" applyFill="1" applyBorder="1" applyAlignment="1">
      <alignment horizontal="right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44" fontId="15" fillId="0" borderId="10" xfId="73" applyFont="1" applyFill="1" applyBorder="1" applyAlignment="1">
      <alignment horizontal="left" vertical="center" wrapText="1"/>
    </xf>
    <xf numFmtId="0" fontId="15" fillId="0" borderId="10" xfId="54" applyFont="1" applyBorder="1" applyAlignment="1">
      <alignment horizontal="center" vertical="center" wrapText="1"/>
      <protection/>
    </xf>
    <xf numFmtId="168" fontId="6" fillId="38" borderId="10" xfId="0" applyNumberFormat="1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5" fillId="0" borderId="29" xfId="56" applyFont="1" applyFill="1" applyBorder="1" applyAlignment="1">
      <alignment vertical="center" wrapText="1"/>
      <protection/>
    </xf>
    <xf numFmtId="0" fontId="15" fillId="0" borderId="28" xfId="56" applyFont="1" applyFill="1" applyBorder="1" applyAlignment="1">
      <alignment horizontal="left" vertical="center" wrapText="1"/>
      <protection/>
    </xf>
    <xf numFmtId="4" fontId="15" fillId="0" borderId="29" xfId="56" applyNumberFormat="1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/>
      <protection/>
    </xf>
    <xf numFmtId="0" fontId="15" fillId="0" borderId="31" xfId="56" applyFont="1" applyFill="1" applyBorder="1" applyAlignment="1">
      <alignment horizontal="center" vertical="center" wrapText="1"/>
      <protection/>
    </xf>
    <xf numFmtId="0" fontId="15" fillId="0" borderId="28" xfId="56" applyFont="1" applyFill="1" applyBorder="1" applyAlignment="1">
      <alignment horizontal="center" vertical="center" wrapText="1"/>
      <protection/>
    </xf>
    <xf numFmtId="4" fontId="15" fillId="0" borderId="28" xfId="56" applyNumberFormat="1" applyFont="1" applyFill="1" applyBorder="1" applyAlignment="1">
      <alignment horizontal="left" vertical="center" wrapText="1"/>
      <protection/>
    </xf>
    <xf numFmtId="0" fontId="65" fillId="0" borderId="31" xfId="56" applyFont="1" applyFill="1" applyBorder="1" applyAlignment="1">
      <alignment horizontal="center" vertical="center" wrapText="1"/>
      <protection/>
    </xf>
    <xf numFmtId="0" fontId="15" fillId="0" borderId="32" xfId="56" applyFont="1" applyFill="1" applyBorder="1" applyAlignment="1">
      <alignment horizontal="center" vertical="center" wrapText="1"/>
      <protection/>
    </xf>
    <xf numFmtId="0" fontId="15" fillId="0" borderId="10" xfId="56" applyFont="1" applyFill="1" applyBorder="1" applyAlignment="1">
      <alignment horizontal="left" vertical="center" wrapText="1"/>
      <protection/>
    </xf>
    <xf numFmtId="0" fontId="15" fillId="0" borderId="10" xfId="56" applyFont="1" applyFill="1" applyBorder="1" applyAlignment="1">
      <alignment horizontal="center" vertical="center"/>
      <protection/>
    </xf>
    <xf numFmtId="4" fontId="15" fillId="0" borderId="10" xfId="56" applyNumberFormat="1" applyFont="1" applyFill="1" applyBorder="1" applyAlignment="1">
      <alignment horizontal="left" vertical="center" wrapText="1"/>
      <protection/>
    </xf>
    <xf numFmtId="0" fontId="15" fillId="0" borderId="31" xfId="56" applyFont="1" applyFill="1" applyBorder="1" applyAlignment="1">
      <alignment vertical="center" wrapText="1"/>
      <protection/>
    </xf>
    <xf numFmtId="4" fontId="19" fillId="0" borderId="31" xfId="56" applyNumberFormat="1" applyFont="1" applyFill="1" applyBorder="1" applyAlignment="1">
      <alignment horizontal="center" vertical="center" wrapText="1"/>
      <protection/>
    </xf>
    <xf numFmtId="0" fontId="15" fillId="0" borderId="31" xfId="56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168" fontId="18" fillId="38" borderId="10" xfId="0" applyNumberFormat="1" applyFont="1" applyFill="1" applyBorder="1" applyAlignment="1">
      <alignment horizontal="center" vertical="center" wrapText="1"/>
    </xf>
    <xf numFmtId="0" fontId="19" fillId="0" borderId="10" xfId="56" applyFont="1" applyFill="1" applyBorder="1" applyAlignment="1">
      <alignment horizontal="center" vertical="center" wrapText="1"/>
      <protection/>
    </xf>
    <xf numFmtId="44" fontId="18" fillId="38" borderId="10" xfId="0" applyNumberFormat="1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left" vertical="center" wrapText="1"/>
    </xf>
    <xf numFmtId="0" fontId="15" fillId="0" borderId="10" xfId="54" applyFont="1" applyFill="1" applyBorder="1" applyAlignment="1">
      <alignment horizontal="center" vertical="center" wrapText="1"/>
      <protection/>
    </xf>
    <xf numFmtId="4" fontId="15" fillId="0" borderId="31" xfId="56" applyNumberFormat="1" applyFont="1" applyFill="1" applyBorder="1" applyAlignment="1">
      <alignment horizontal="left" vertical="center" wrapText="1"/>
      <protection/>
    </xf>
    <xf numFmtId="0" fontId="15" fillId="0" borderId="19" xfId="0" applyFont="1" applyFill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68" fontId="6" fillId="38" borderId="21" xfId="68" applyNumberFormat="1" applyFont="1" applyFill="1" applyBorder="1" applyAlignment="1">
      <alignment horizontal="right" vertical="center" wrapText="1"/>
    </xf>
    <xf numFmtId="168" fontId="6" fillId="38" borderId="21" xfId="0" applyNumberFormat="1" applyFont="1" applyFill="1" applyBorder="1" applyAlignment="1">
      <alignment horizontal="center" vertical="center" wrapText="1"/>
    </xf>
    <xf numFmtId="0" fontId="18" fillId="38" borderId="21" xfId="0" applyFont="1" applyFill="1" applyBorder="1" applyAlignment="1">
      <alignment horizontal="center" vertical="center" wrapText="1"/>
    </xf>
    <xf numFmtId="0" fontId="15" fillId="38" borderId="21" xfId="0" applyFont="1" applyFill="1" applyBorder="1" applyAlignment="1">
      <alignment horizontal="left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68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68" fontId="15" fillId="0" borderId="31" xfId="56" applyNumberFormat="1" applyFont="1" applyFill="1" applyBorder="1" applyAlignment="1">
      <alignment horizontal="right" vertical="center" wrapText="1"/>
      <protection/>
    </xf>
    <xf numFmtId="168" fontId="15" fillId="38" borderId="31" xfId="56" applyNumberFormat="1" applyFont="1" applyFill="1" applyBorder="1" applyAlignment="1">
      <alignment horizontal="right" vertical="center" wrapText="1"/>
      <protection/>
    </xf>
    <xf numFmtId="168" fontId="15" fillId="38" borderId="10" xfId="56" applyNumberFormat="1" applyFont="1" applyFill="1" applyBorder="1" applyAlignment="1">
      <alignment horizontal="right" vertical="center" wrapText="1"/>
      <protection/>
    </xf>
    <xf numFmtId="0" fontId="15" fillId="38" borderId="10" xfId="0" applyFont="1" applyFill="1" applyBorder="1" applyAlignment="1">
      <alignment horizontal="center" vertical="center"/>
    </xf>
    <xf numFmtId="168" fontId="15" fillId="38" borderId="10" xfId="0" applyNumberFormat="1" applyFont="1" applyFill="1" applyBorder="1" applyAlignment="1">
      <alignment horizontal="right" vertical="center" wrapText="1"/>
    </xf>
    <xf numFmtId="168" fontId="10" fillId="41" borderId="22" xfId="68" applyNumberFormat="1" applyFont="1" applyFill="1" applyBorder="1" applyAlignment="1">
      <alignment horizontal="right" vertical="center" wrapText="1"/>
    </xf>
    <xf numFmtId="168" fontId="10" fillId="38" borderId="33" xfId="0" applyNumberFormat="1" applyFont="1" applyFill="1" applyBorder="1" applyAlignment="1">
      <alignment horizontal="right" vertical="center"/>
    </xf>
    <xf numFmtId="168" fontId="10" fillId="41" borderId="27" xfId="68" applyNumberFormat="1" applyFont="1" applyFill="1" applyBorder="1" applyAlignment="1">
      <alignment horizontal="right" vertical="center" wrapText="1"/>
    </xf>
    <xf numFmtId="168" fontId="0" fillId="37" borderId="10" xfId="56" applyNumberFormat="1" applyFont="1" applyFill="1" applyBorder="1" applyAlignment="1">
      <alignment horizontal="right" vertical="center"/>
      <protection/>
    </xf>
    <xf numFmtId="168" fontId="0" fillId="0" borderId="14" xfId="0" applyNumberFormat="1" applyFont="1" applyFill="1" applyBorder="1" applyAlignment="1">
      <alignment vertical="center" wrapText="1"/>
    </xf>
    <xf numFmtId="168" fontId="0" fillId="0" borderId="14" xfId="56" applyNumberFormat="1" applyFont="1" applyFill="1" applyBorder="1" applyAlignment="1">
      <alignment vertical="center" wrapText="1"/>
      <protection/>
    </xf>
    <xf numFmtId="168" fontId="0" fillId="0" borderId="0" xfId="0" applyNumberFormat="1" applyFont="1" applyFill="1" applyAlignment="1">
      <alignment/>
    </xf>
    <xf numFmtId="168" fontId="15" fillId="38" borderId="29" xfId="56" applyNumberFormat="1" applyFont="1" applyFill="1" applyBorder="1" applyAlignment="1">
      <alignment horizontal="right" vertical="center" wrapText="1"/>
      <protection/>
    </xf>
    <xf numFmtId="168" fontId="10" fillId="38" borderId="34" xfId="68" applyNumberFormat="1" applyFont="1" applyFill="1" applyBorder="1" applyAlignment="1">
      <alignment horizontal="right" vertical="center"/>
    </xf>
    <xf numFmtId="44" fontId="1" fillId="39" borderId="10" xfId="7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 horizontal="left" vertical="center"/>
    </xf>
    <xf numFmtId="168" fontId="10" fillId="41" borderId="35" xfId="68" applyNumberFormat="1" applyFont="1" applyFill="1" applyBorder="1" applyAlignment="1">
      <alignment horizontal="right" vertical="center" wrapText="1"/>
    </xf>
    <xf numFmtId="168" fontId="0" fillId="0" borderId="16" xfId="68" applyNumberFormat="1" applyFont="1" applyBorder="1" applyAlignment="1">
      <alignment horizontal="right" vertical="center" wrapText="1"/>
    </xf>
    <xf numFmtId="10" fontId="0" fillId="0" borderId="0" xfId="0" applyNumberFormat="1" applyFont="1" applyFill="1" applyAlignment="1">
      <alignment horizontal="left" vertical="center"/>
    </xf>
    <xf numFmtId="0" fontId="1" fillId="38" borderId="29" xfId="0" applyFont="1" applyFill="1" applyBorder="1" applyAlignment="1">
      <alignment horizontal="center" vertical="center" wrapText="1"/>
    </xf>
    <xf numFmtId="168" fontId="1" fillId="38" borderId="29" xfId="0" applyNumberFormat="1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0" fillId="42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39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68" fontId="1" fillId="39" borderId="10" xfId="0" applyNumberFormat="1" applyFont="1" applyFill="1" applyBorder="1" applyAlignment="1">
      <alignment horizontal="right" vertical="center" wrapText="1"/>
    </xf>
    <xf numFmtId="168" fontId="0" fillId="37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168" fontId="1" fillId="39" borderId="21" xfId="0" applyNumberFormat="1" applyFont="1" applyFill="1" applyBorder="1" applyAlignment="1">
      <alignment horizontal="right" vertical="center" wrapText="1"/>
    </xf>
    <xf numFmtId="168" fontId="0" fillId="37" borderId="21" xfId="0" applyNumberFormat="1" applyFont="1" applyFill="1" applyBorder="1" applyAlignment="1">
      <alignment horizontal="center" vertical="center" wrapText="1"/>
    </xf>
    <xf numFmtId="174" fontId="1" fillId="0" borderId="21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left" vertical="center" wrapText="1"/>
    </xf>
    <xf numFmtId="168" fontId="0" fillId="16" borderId="10" xfId="0" applyNumberFormat="1" applyFont="1" applyFill="1" applyBorder="1" applyAlignment="1">
      <alignment horizontal="right" vertical="center" wrapText="1"/>
    </xf>
    <xf numFmtId="0" fontId="0" fillId="16" borderId="0" xfId="0" applyFill="1" applyAlignment="1">
      <alignment horizontal="left" vertical="center"/>
    </xf>
    <xf numFmtId="0" fontId="0" fillId="16" borderId="0" xfId="0" applyFill="1" applyAlignment="1">
      <alignment/>
    </xf>
    <xf numFmtId="0" fontId="0" fillId="16" borderId="10" xfId="56" applyFont="1" applyFill="1" applyBorder="1" applyAlignment="1">
      <alignment vertical="center" wrapText="1"/>
      <protection/>
    </xf>
    <xf numFmtId="0" fontId="0" fillId="16" borderId="10" xfId="56" applyFont="1" applyFill="1" applyBorder="1" applyAlignment="1">
      <alignment horizontal="center" vertical="center" wrapText="1"/>
      <protection/>
    </xf>
    <xf numFmtId="168" fontId="0" fillId="16" borderId="10" xfId="56" applyNumberFormat="1" applyFont="1" applyFill="1" applyBorder="1" applyAlignment="1">
      <alignment vertical="center" wrapText="1"/>
      <protection/>
    </xf>
    <xf numFmtId="168" fontId="0" fillId="16" borderId="10" xfId="44" applyNumberFormat="1" applyFont="1" applyFill="1" applyBorder="1" applyAlignment="1">
      <alignment horizontal="right" vertical="center" wrapText="1"/>
    </xf>
    <xf numFmtId="0" fontId="0" fillId="16" borderId="0" xfId="0" applyFont="1" applyFill="1" applyAlignment="1">
      <alignment horizontal="left" vertical="center"/>
    </xf>
    <xf numFmtId="0" fontId="0" fillId="16" borderId="0" xfId="0" applyFont="1" applyFill="1" applyAlignment="1">
      <alignment/>
    </xf>
    <xf numFmtId="0" fontId="0" fillId="16" borderId="10" xfId="0" applyFont="1" applyFill="1" applyBorder="1" applyAlignment="1">
      <alignment vertical="center" wrapText="1"/>
    </xf>
    <xf numFmtId="168" fontId="0" fillId="16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6" fillId="38" borderId="18" xfId="56" applyFont="1" applyFill="1" applyBorder="1" applyAlignment="1">
      <alignment horizontal="center" vertical="center" wrapText="1"/>
      <protection/>
    </xf>
    <xf numFmtId="0" fontId="6" fillId="38" borderId="10" xfId="56" applyFont="1" applyFill="1" applyBorder="1" applyAlignment="1">
      <alignment horizontal="center" vertical="center" wrapText="1"/>
      <protection/>
    </xf>
    <xf numFmtId="0" fontId="6" fillId="40" borderId="19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/>
    </xf>
    <xf numFmtId="0" fontId="6" fillId="40" borderId="23" xfId="0" applyFont="1" applyFill="1" applyBorder="1" applyAlignment="1">
      <alignment horizontal="left" vertical="center"/>
    </xf>
    <xf numFmtId="168" fontId="19" fillId="0" borderId="29" xfId="0" applyNumberFormat="1" applyFont="1" applyFill="1" applyBorder="1" applyAlignment="1">
      <alignment horizontal="center" vertical="center" wrapText="1"/>
    </xf>
    <xf numFmtId="168" fontId="19" fillId="0" borderId="31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20" fillId="38" borderId="19" xfId="0" applyFont="1" applyFill="1" applyBorder="1" applyAlignment="1">
      <alignment horizontal="center" vertical="center" wrapText="1"/>
    </xf>
    <xf numFmtId="168" fontId="6" fillId="38" borderId="18" xfId="0" applyNumberFormat="1" applyFont="1" applyFill="1" applyBorder="1" applyAlignment="1">
      <alignment horizontal="center" vertical="center" wrapText="1"/>
    </xf>
    <xf numFmtId="168" fontId="6" fillId="38" borderId="10" xfId="0" applyNumberFormat="1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168" fontId="6" fillId="38" borderId="37" xfId="68" applyNumberFormat="1" applyFont="1" applyFill="1" applyBorder="1" applyAlignment="1">
      <alignment horizontal="center" vertical="center" wrapText="1"/>
    </xf>
    <xf numFmtId="168" fontId="6" fillId="38" borderId="31" xfId="68" applyNumberFormat="1" applyFont="1" applyFill="1" applyBorder="1" applyAlignment="1">
      <alignment horizontal="center" vertical="center" wrapText="1"/>
    </xf>
    <xf numFmtId="0" fontId="10" fillId="38" borderId="38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44" fontId="13" fillId="41" borderId="10" xfId="73" applyFont="1" applyFill="1" applyBorder="1" applyAlignment="1" quotePrefix="1">
      <alignment horizontal="center" vertical="center"/>
    </xf>
    <xf numFmtId="0" fontId="13" fillId="41" borderId="10" xfId="56" applyFont="1" applyFill="1" applyBorder="1" applyAlignment="1">
      <alignment horizontal="center" vertical="center" wrapText="1"/>
      <protection/>
    </xf>
    <xf numFmtId="44" fontId="13" fillId="41" borderId="10" xfId="73" applyFont="1" applyFill="1" applyBorder="1" applyAlignment="1">
      <alignment horizontal="center" vertical="center" wrapText="1"/>
    </xf>
    <xf numFmtId="0" fontId="7" fillId="41" borderId="10" xfId="56" applyFont="1" applyFill="1" applyBorder="1" applyAlignment="1">
      <alignment horizontal="center" vertical="center" wrapText="1"/>
      <protection/>
    </xf>
    <xf numFmtId="0" fontId="1" fillId="40" borderId="20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20" xfId="54" applyNumberFormat="1" applyFont="1" applyFill="1" applyBorder="1" applyAlignment="1">
      <alignment horizontal="center" vertical="center"/>
      <protection/>
    </xf>
    <xf numFmtId="0" fontId="1" fillId="34" borderId="21" xfId="54" applyNumberFormat="1" applyFont="1" applyFill="1" applyBorder="1" applyAlignment="1">
      <alignment horizontal="center" vertical="center"/>
      <protection/>
    </xf>
    <xf numFmtId="0" fontId="1" fillId="34" borderId="19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>
      <alignment horizontal="center" vertical="center"/>
      <protection/>
    </xf>
    <xf numFmtId="0" fontId="1" fillId="40" borderId="19" xfId="0" applyFont="1" applyFill="1" applyBorder="1" applyAlignment="1">
      <alignment horizontal="left" vertical="center" wrapText="1"/>
    </xf>
    <xf numFmtId="0" fontId="1" fillId="40" borderId="23" xfId="0" applyFont="1" applyFill="1" applyBorder="1" applyAlignment="1">
      <alignment horizontal="left" vertical="center" wrapText="1"/>
    </xf>
    <xf numFmtId="0" fontId="1" fillId="40" borderId="19" xfId="0" applyFont="1" applyFill="1" applyBorder="1" applyAlignment="1">
      <alignment horizontal="left" vertical="center"/>
    </xf>
    <xf numFmtId="0" fontId="1" fillId="40" borderId="10" xfId="0" applyFont="1" applyFill="1" applyBorder="1" applyAlignment="1">
      <alignment horizontal="left" vertical="center"/>
    </xf>
    <xf numFmtId="0" fontId="1" fillId="40" borderId="23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left" vertical="center" wrapText="1"/>
    </xf>
    <xf numFmtId="0" fontId="1" fillId="40" borderId="18" xfId="0" applyFont="1" applyFill="1" applyBorder="1" applyAlignment="1">
      <alignment horizontal="left" vertical="center" wrapText="1"/>
    </xf>
    <xf numFmtId="0" fontId="1" fillId="40" borderId="22" xfId="0" applyFont="1" applyFill="1" applyBorder="1" applyAlignment="1">
      <alignment horizontal="left"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18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1" fillId="38" borderId="29" xfId="0" applyNumberFormat="1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_pozostałe dane" xfId="58"/>
    <cellStyle name="Normalny_tabela amortyzacyjna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2 2" xfId="72"/>
    <cellStyle name="Walutowy 3" xfId="73"/>
    <cellStyle name="Walutowy 4" xfId="74"/>
    <cellStyle name="Walutowy 5" xfId="75"/>
    <cellStyle name="Walutowy 6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="70" zoomScaleNormal="85" zoomScaleSheetLayoutView="70" zoomScalePageLayoutView="0" workbookViewId="0" topLeftCell="A1">
      <selection activeCell="D34" sqref="D34"/>
    </sheetView>
  </sheetViews>
  <sheetFormatPr defaultColWidth="9.140625" defaultRowHeight="12.75"/>
  <cols>
    <col min="1" max="1" width="5.421875" style="0" customWidth="1"/>
    <col min="2" max="2" width="40.8515625" style="0" customWidth="1"/>
    <col min="3" max="3" width="17.00390625" style="0" customWidth="1"/>
    <col min="4" max="4" width="17.00390625" style="26" customWidth="1"/>
    <col min="5" max="5" width="14.140625" style="26" customWidth="1"/>
    <col min="6" max="6" width="33.140625" style="26" customWidth="1"/>
    <col min="7" max="7" width="15.00390625" style="0" customWidth="1"/>
    <col min="8" max="8" width="17.140625" style="26" customWidth="1"/>
  </cols>
  <sheetData>
    <row r="1" spans="1:7" ht="12.75">
      <c r="A1" s="17" t="s">
        <v>114</v>
      </c>
      <c r="G1" s="28"/>
    </row>
    <row r="2" spans="1:7" ht="12.75">
      <c r="A2" s="17"/>
      <c r="G2" s="28"/>
    </row>
    <row r="3" spans="1:7" ht="15.75">
      <c r="A3" s="180" t="s">
        <v>130</v>
      </c>
      <c r="G3" s="28"/>
    </row>
    <row r="4" spans="1:7" ht="15">
      <c r="A4" s="94" t="s">
        <v>217</v>
      </c>
      <c r="B4" s="9"/>
      <c r="G4" s="28"/>
    </row>
    <row r="5" spans="1:2" ht="15">
      <c r="A5" s="94" t="s">
        <v>218</v>
      </c>
      <c r="B5" s="39"/>
    </row>
    <row r="6" ht="13.5" thickBot="1">
      <c r="A6" s="17"/>
    </row>
    <row r="7" spans="1:10" ht="38.25">
      <c r="A7" s="181" t="s">
        <v>3</v>
      </c>
      <c r="B7" s="182" t="s">
        <v>4</v>
      </c>
      <c r="C7" s="182" t="s">
        <v>5</v>
      </c>
      <c r="D7" s="182" t="s">
        <v>6</v>
      </c>
      <c r="E7" s="182" t="s">
        <v>1</v>
      </c>
      <c r="F7" s="216" t="s">
        <v>46</v>
      </c>
      <c r="G7" s="216" t="s">
        <v>7</v>
      </c>
      <c r="H7" s="260" t="s">
        <v>45</v>
      </c>
      <c r="J7" s="63"/>
    </row>
    <row r="8" spans="1:14" s="6" customFormat="1" ht="25.5">
      <c r="A8" s="183">
        <v>1</v>
      </c>
      <c r="B8" s="1" t="s">
        <v>135</v>
      </c>
      <c r="C8" s="21" t="s">
        <v>71</v>
      </c>
      <c r="D8" s="119">
        <v>276284934</v>
      </c>
      <c r="E8" s="120" t="s">
        <v>371</v>
      </c>
      <c r="F8" s="66" t="s">
        <v>372</v>
      </c>
      <c r="G8" s="21">
        <v>153</v>
      </c>
      <c r="H8" s="217" t="s">
        <v>75</v>
      </c>
      <c r="I8" s="121"/>
      <c r="J8" s="121"/>
      <c r="N8" s="12"/>
    </row>
    <row r="9" spans="1:14" s="10" customFormat="1" ht="25.5">
      <c r="A9" s="183">
        <v>2</v>
      </c>
      <c r="B9" s="1" t="s">
        <v>139</v>
      </c>
      <c r="C9" s="21" t="s">
        <v>110</v>
      </c>
      <c r="D9" s="119">
        <v>276289653</v>
      </c>
      <c r="E9" s="120" t="s">
        <v>409</v>
      </c>
      <c r="F9" s="66" t="s">
        <v>111</v>
      </c>
      <c r="G9" s="21">
        <v>25</v>
      </c>
      <c r="H9" s="217" t="s">
        <v>75</v>
      </c>
      <c r="I9" s="121"/>
      <c r="J9" s="122"/>
      <c r="N9" s="4"/>
    </row>
    <row r="10" spans="1:8" s="10" customFormat="1" ht="38.25">
      <c r="A10" s="183">
        <v>3</v>
      </c>
      <c r="B10" s="1" t="s">
        <v>138</v>
      </c>
      <c r="C10" s="2" t="s">
        <v>77</v>
      </c>
      <c r="D10" s="21">
        <v>276302112</v>
      </c>
      <c r="E10" s="2" t="s">
        <v>403</v>
      </c>
      <c r="F10" s="2" t="s">
        <v>78</v>
      </c>
      <c r="G10" s="21">
        <v>27</v>
      </c>
      <c r="H10" s="217" t="s">
        <v>75</v>
      </c>
    </row>
    <row r="11" spans="1:8" s="10" customFormat="1" ht="25.5">
      <c r="A11" s="183">
        <v>4</v>
      </c>
      <c r="B11" s="1" t="s">
        <v>220</v>
      </c>
      <c r="C11" s="21" t="s">
        <v>81</v>
      </c>
      <c r="D11" s="67" t="s">
        <v>82</v>
      </c>
      <c r="E11" s="67" t="s">
        <v>404</v>
      </c>
      <c r="F11" s="68" t="s">
        <v>83</v>
      </c>
      <c r="G11" s="21">
        <v>29</v>
      </c>
      <c r="H11" s="217" t="s">
        <v>75</v>
      </c>
    </row>
    <row r="12" spans="1:8" s="10" customFormat="1" ht="38.25">
      <c r="A12" s="183">
        <v>5</v>
      </c>
      <c r="B12" s="1" t="s">
        <v>91</v>
      </c>
      <c r="C12" s="21" t="s">
        <v>90</v>
      </c>
      <c r="D12" s="67" t="s">
        <v>93</v>
      </c>
      <c r="E12" s="68" t="s">
        <v>404</v>
      </c>
      <c r="F12" s="68" t="s">
        <v>92</v>
      </c>
      <c r="G12" s="21">
        <v>13</v>
      </c>
      <c r="H12" s="217" t="s">
        <v>75</v>
      </c>
    </row>
    <row r="13" spans="1:8" s="10" customFormat="1" ht="25.5">
      <c r="A13" s="183">
        <v>6</v>
      </c>
      <c r="B13" s="1" t="s">
        <v>106</v>
      </c>
      <c r="C13" s="21" t="s">
        <v>84</v>
      </c>
      <c r="D13" s="67" t="s">
        <v>85</v>
      </c>
      <c r="E13" s="67" t="s">
        <v>404</v>
      </c>
      <c r="F13" s="68" t="s">
        <v>86</v>
      </c>
      <c r="G13" s="21">
        <v>76</v>
      </c>
      <c r="H13" s="217">
        <v>689</v>
      </c>
    </row>
    <row r="14" spans="1:8" s="6" customFormat="1" ht="25.5">
      <c r="A14" s="183">
        <v>7</v>
      </c>
      <c r="B14" s="1" t="s">
        <v>96</v>
      </c>
      <c r="C14" s="21" t="s">
        <v>94</v>
      </c>
      <c r="D14" s="69" t="s">
        <v>95</v>
      </c>
      <c r="E14" s="67" t="s">
        <v>404</v>
      </c>
      <c r="F14" s="68" t="s">
        <v>97</v>
      </c>
      <c r="G14" s="21">
        <v>43</v>
      </c>
      <c r="H14" s="217">
        <v>342</v>
      </c>
    </row>
    <row r="15" spans="1:8" s="6" customFormat="1" ht="25.5">
      <c r="A15" s="183">
        <v>8</v>
      </c>
      <c r="B15" s="20" t="s">
        <v>116</v>
      </c>
      <c r="C15" s="21" t="s">
        <v>117</v>
      </c>
      <c r="D15" s="70">
        <v>276599589</v>
      </c>
      <c r="E15" s="67" t="s">
        <v>404</v>
      </c>
      <c r="F15" s="68" t="s">
        <v>97</v>
      </c>
      <c r="G15" s="21">
        <v>42</v>
      </c>
      <c r="H15" s="217">
        <v>84</v>
      </c>
    </row>
    <row r="16" spans="1:8" s="6" customFormat="1" ht="25.5">
      <c r="A16" s="183">
        <v>9</v>
      </c>
      <c r="B16" s="1" t="s">
        <v>99</v>
      </c>
      <c r="C16" s="21" t="s">
        <v>146</v>
      </c>
      <c r="D16" s="120">
        <v>276607254</v>
      </c>
      <c r="E16" s="67" t="s">
        <v>877</v>
      </c>
      <c r="F16" s="68" t="s">
        <v>86</v>
      </c>
      <c r="G16" s="21">
        <v>61</v>
      </c>
      <c r="H16" s="217">
        <v>127</v>
      </c>
    </row>
    <row r="17" spans="1:8" s="6" customFormat="1" ht="25.5">
      <c r="A17" s="183">
        <v>10</v>
      </c>
      <c r="B17" s="1" t="s">
        <v>120</v>
      </c>
      <c r="C17" s="21" t="s">
        <v>118</v>
      </c>
      <c r="D17" s="67" t="s">
        <v>119</v>
      </c>
      <c r="E17" s="21" t="s">
        <v>405</v>
      </c>
      <c r="F17" s="2" t="s">
        <v>97</v>
      </c>
      <c r="G17" s="21">
        <v>73</v>
      </c>
      <c r="H17" s="217">
        <v>564</v>
      </c>
    </row>
    <row r="18" spans="1:8" s="6" customFormat="1" ht="38.25">
      <c r="A18" s="183">
        <v>11</v>
      </c>
      <c r="B18" s="1" t="s">
        <v>105</v>
      </c>
      <c r="C18" s="21" t="s">
        <v>103</v>
      </c>
      <c r="D18" s="67" t="s">
        <v>418</v>
      </c>
      <c r="E18" s="21" t="s">
        <v>406</v>
      </c>
      <c r="F18" s="2" t="s">
        <v>104</v>
      </c>
      <c r="G18" s="2">
        <v>41</v>
      </c>
      <c r="H18" s="217">
        <v>51</v>
      </c>
    </row>
    <row r="19" spans="1:8" s="6" customFormat="1" ht="51">
      <c r="A19" s="183">
        <v>12</v>
      </c>
      <c r="B19" s="1" t="s">
        <v>125</v>
      </c>
      <c r="C19" s="21" t="s">
        <v>124</v>
      </c>
      <c r="D19" s="67" t="s">
        <v>126</v>
      </c>
      <c r="E19" s="21" t="s">
        <v>407</v>
      </c>
      <c r="F19" s="2" t="s">
        <v>127</v>
      </c>
      <c r="G19" s="21">
        <v>94</v>
      </c>
      <c r="H19" s="217">
        <v>124</v>
      </c>
    </row>
    <row r="20" spans="1:8" s="6" customFormat="1" ht="26.25" thickBot="1">
      <c r="A20" s="184">
        <v>13</v>
      </c>
      <c r="B20" s="185" t="s">
        <v>147</v>
      </c>
      <c r="C20" s="186" t="s">
        <v>128</v>
      </c>
      <c r="D20" s="187" t="s">
        <v>129</v>
      </c>
      <c r="E20" s="186" t="s">
        <v>408</v>
      </c>
      <c r="F20" s="188" t="s">
        <v>150</v>
      </c>
      <c r="G20" s="186">
        <v>2</v>
      </c>
      <c r="H20" s="261">
        <v>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1"/>
  <sheetViews>
    <sheetView view="pageBreakPreview" zoomScale="70" zoomScaleNormal="85" zoomScaleSheetLayoutView="70" workbookViewId="0" topLeftCell="A1">
      <pane ySplit="4" topLeftCell="A42" activePane="bottomLeft" state="frozen"/>
      <selection pane="topLeft" activeCell="A1" sqref="A1"/>
      <selection pane="bottomLeft" activeCell="J71" sqref="J71"/>
    </sheetView>
  </sheetViews>
  <sheetFormatPr defaultColWidth="9.140625" defaultRowHeight="12.75"/>
  <cols>
    <col min="1" max="1" width="4.28125" style="268" customWidth="1"/>
    <col min="2" max="2" width="28.7109375" style="262" customWidth="1"/>
    <col min="3" max="3" width="22.28125" style="263" customWidth="1"/>
    <col min="4" max="6" width="18.28125" style="264" customWidth="1"/>
    <col min="7" max="7" width="15.421875" style="264" customWidth="1"/>
    <col min="8" max="8" width="22.57421875" style="265" customWidth="1"/>
    <col min="9" max="9" width="22.57421875" style="266" customWidth="1"/>
    <col min="10" max="10" width="32.57421875" style="267" customWidth="1"/>
    <col min="11" max="11" width="36.8515625" style="263" customWidth="1"/>
    <col min="12" max="14" width="22.00390625" style="264" customWidth="1"/>
    <col min="15" max="15" width="16.8515625" style="264" customWidth="1"/>
    <col min="16" max="16" width="59.57421875" style="264" customWidth="1"/>
    <col min="17" max="22" width="17.8515625" style="264" customWidth="1"/>
    <col min="23" max="25" width="16.7109375" style="264" customWidth="1"/>
    <col min="26" max="26" width="14.8515625" style="264" customWidth="1"/>
    <col min="27" max="96" width="9.140625" style="33" customWidth="1"/>
  </cols>
  <sheetData>
    <row r="1" ht="15">
      <c r="A1" s="94" t="s">
        <v>416</v>
      </c>
    </row>
    <row r="2" ht="15" thickBot="1"/>
    <row r="3" spans="1:96" s="62" customFormat="1" ht="28.5" customHeight="1">
      <c r="A3" s="413" t="s">
        <v>47</v>
      </c>
      <c r="B3" s="398" t="s">
        <v>48</v>
      </c>
      <c r="C3" s="398" t="s">
        <v>49</v>
      </c>
      <c r="D3" s="398" t="s">
        <v>108</v>
      </c>
      <c r="E3" s="398" t="s">
        <v>131</v>
      </c>
      <c r="F3" s="398" t="s">
        <v>122</v>
      </c>
      <c r="G3" s="398" t="s">
        <v>50</v>
      </c>
      <c r="H3" s="416" t="s">
        <v>224</v>
      </c>
      <c r="I3" s="411" t="s">
        <v>225</v>
      </c>
      <c r="J3" s="398" t="s">
        <v>107</v>
      </c>
      <c r="K3" s="414" t="s">
        <v>8</v>
      </c>
      <c r="L3" s="398" t="s">
        <v>51</v>
      </c>
      <c r="M3" s="398"/>
      <c r="N3" s="398"/>
      <c r="O3" s="401" t="s">
        <v>132</v>
      </c>
      <c r="P3" s="399" t="s">
        <v>115</v>
      </c>
      <c r="Q3" s="398" t="s">
        <v>62</v>
      </c>
      <c r="R3" s="398"/>
      <c r="S3" s="398"/>
      <c r="T3" s="398"/>
      <c r="U3" s="398"/>
      <c r="V3" s="398"/>
      <c r="W3" s="398" t="s">
        <v>52</v>
      </c>
      <c r="X3" s="398" t="s">
        <v>53</v>
      </c>
      <c r="Y3" s="398" t="s">
        <v>54</v>
      </c>
      <c r="Z3" s="420" t="s">
        <v>55</v>
      </c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</row>
    <row r="4" spans="1:96" s="62" customFormat="1" ht="79.5" customHeight="1">
      <c r="A4" s="396"/>
      <c r="B4" s="397"/>
      <c r="C4" s="397"/>
      <c r="D4" s="397"/>
      <c r="E4" s="397"/>
      <c r="F4" s="397"/>
      <c r="G4" s="397"/>
      <c r="H4" s="417"/>
      <c r="I4" s="412"/>
      <c r="J4" s="397"/>
      <c r="K4" s="415"/>
      <c r="L4" s="269" t="s">
        <v>56</v>
      </c>
      <c r="M4" s="269" t="s">
        <v>57</v>
      </c>
      <c r="N4" s="269" t="s">
        <v>58</v>
      </c>
      <c r="O4" s="402"/>
      <c r="P4" s="400"/>
      <c r="Q4" s="269" t="s">
        <v>154</v>
      </c>
      <c r="R4" s="269" t="s">
        <v>155</v>
      </c>
      <c r="S4" s="269" t="s">
        <v>156</v>
      </c>
      <c r="T4" s="269" t="s">
        <v>59</v>
      </c>
      <c r="U4" s="269" t="s">
        <v>60</v>
      </c>
      <c r="V4" s="269" t="s">
        <v>61</v>
      </c>
      <c r="W4" s="397"/>
      <c r="X4" s="397"/>
      <c r="Y4" s="397"/>
      <c r="Z4" s="421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</row>
    <row r="5" spans="1:96" s="17" customFormat="1" ht="13.5" customHeight="1">
      <c r="A5" s="403" t="s">
        <v>72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5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</row>
    <row r="6" spans="1:96" s="18" customFormat="1" ht="42.75">
      <c r="A6" s="270">
        <v>1</v>
      </c>
      <c r="B6" s="271" t="s">
        <v>373</v>
      </c>
      <c r="C6" s="272" t="s">
        <v>226</v>
      </c>
      <c r="D6" s="273" t="s">
        <v>478</v>
      </c>
      <c r="E6" s="273" t="s">
        <v>79</v>
      </c>
      <c r="F6" s="273" t="s">
        <v>478</v>
      </c>
      <c r="G6" s="273">
        <v>1879</v>
      </c>
      <c r="H6" s="333">
        <v>9157000</v>
      </c>
      <c r="I6" s="334" t="s">
        <v>889</v>
      </c>
      <c r="J6" s="274" t="s">
        <v>228</v>
      </c>
      <c r="K6" s="275" t="s">
        <v>374</v>
      </c>
      <c r="L6" s="276" t="s">
        <v>229</v>
      </c>
      <c r="M6" s="277" t="s">
        <v>230</v>
      </c>
      <c r="N6" s="278" t="s">
        <v>231</v>
      </c>
      <c r="O6" s="273" t="s">
        <v>232</v>
      </c>
      <c r="P6" s="273" t="s">
        <v>430</v>
      </c>
      <c r="Q6" s="273" t="s">
        <v>233</v>
      </c>
      <c r="R6" s="273" t="s">
        <v>233</v>
      </c>
      <c r="S6" s="273" t="s">
        <v>233</v>
      </c>
      <c r="T6" s="273" t="s">
        <v>233</v>
      </c>
      <c r="U6" s="273" t="s">
        <v>73</v>
      </c>
      <c r="V6" s="273" t="s">
        <v>234</v>
      </c>
      <c r="W6" s="273" t="s">
        <v>375</v>
      </c>
      <c r="X6" s="273" t="s">
        <v>376</v>
      </c>
      <c r="Y6" s="273" t="s">
        <v>377</v>
      </c>
      <c r="Z6" s="279" t="s">
        <v>227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</row>
    <row r="7" spans="1:96" s="18" customFormat="1" ht="57">
      <c r="A7" s="270">
        <v>2</v>
      </c>
      <c r="B7" s="271" t="s">
        <v>378</v>
      </c>
      <c r="C7" s="272" t="s">
        <v>226</v>
      </c>
      <c r="D7" s="273" t="s">
        <v>478</v>
      </c>
      <c r="E7" s="273" t="s">
        <v>79</v>
      </c>
      <c r="F7" s="273" t="s">
        <v>478</v>
      </c>
      <c r="G7" s="273">
        <v>1900</v>
      </c>
      <c r="H7" s="333">
        <v>13804000</v>
      </c>
      <c r="I7" s="334" t="s">
        <v>889</v>
      </c>
      <c r="J7" s="274" t="s">
        <v>228</v>
      </c>
      <c r="K7" s="275" t="s">
        <v>379</v>
      </c>
      <c r="L7" s="276" t="s">
        <v>229</v>
      </c>
      <c r="M7" s="277" t="s">
        <v>230</v>
      </c>
      <c r="N7" s="278" t="s">
        <v>231</v>
      </c>
      <c r="O7" s="273" t="s">
        <v>232</v>
      </c>
      <c r="P7" s="273" t="s">
        <v>431</v>
      </c>
      <c r="Q7" s="273" t="s">
        <v>233</v>
      </c>
      <c r="R7" s="273" t="s">
        <v>233</v>
      </c>
      <c r="S7" s="273" t="s">
        <v>233</v>
      </c>
      <c r="T7" s="273" t="s">
        <v>233</v>
      </c>
      <c r="U7" s="273" t="s">
        <v>73</v>
      </c>
      <c r="V7" s="273" t="s">
        <v>234</v>
      </c>
      <c r="W7" s="273">
        <v>2722</v>
      </c>
      <c r="X7" s="273">
        <v>5</v>
      </c>
      <c r="Y7" s="273" t="s">
        <v>429</v>
      </c>
      <c r="Z7" s="279" t="s">
        <v>227</v>
      </c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</row>
    <row r="8" spans="1:96" s="18" customFormat="1" ht="42.75">
      <c r="A8" s="270">
        <v>3</v>
      </c>
      <c r="B8" s="271" t="s">
        <v>380</v>
      </c>
      <c r="C8" s="272" t="s">
        <v>226</v>
      </c>
      <c r="D8" s="273" t="s">
        <v>478</v>
      </c>
      <c r="E8" s="273" t="s">
        <v>79</v>
      </c>
      <c r="F8" s="273" t="s">
        <v>79</v>
      </c>
      <c r="G8" s="273">
        <v>2009</v>
      </c>
      <c r="H8" s="280">
        <v>1245853.77</v>
      </c>
      <c r="I8" s="281" t="s">
        <v>451</v>
      </c>
      <c r="J8" s="274" t="s">
        <v>235</v>
      </c>
      <c r="K8" s="272" t="s">
        <v>381</v>
      </c>
      <c r="L8" s="276" t="s">
        <v>75</v>
      </c>
      <c r="M8" s="276" t="s">
        <v>75</v>
      </c>
      <c r="N8" s="276" t="s">
        <v>75</v>
      </c>
      <c r="O8" s="273" t="s">
        <v>232</v>
      </c>
      <c r="P8" s="278"/>
      <c r="Q8" s="278" t="s">
        <v>75</v>
      </c>
      <c r="R8" s="278" t="s">
        <v>75</v>
      </c>
      <c r="S8" s="278" t="s">
        <v>75</v>
      </c>
      <c r="T8" s="278" t="s">
        <v>75</v>
      </c>
      <c r="U8" s="278" t="s">
        <v>75</v>
      </c>
      <c r="V8" s="278" t="s">
        <v>75</v>
      </c>
      <c r="W8" s="278" t="s">
        <v>75</v>
      </c>
      <c r="X8" s="278" t="s">
        <v>75</v>
      </c>
      <c r="Y8" s="278" t="s">
        <v>75</v>
      </c>
      <c r="Z8" s="282" t="s">
        <v>75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</row>
    <row r="9" spans="1:96" s="18" customFormat="1" ht="57">
      <c r="A9" s="270">
        <v>4</v>
      </c>
      <c r="B9" s="271" t="s">
        <v>382</v>
      </c>
      <c r="C9" s="272" t="s">
        <v>226</v>
      </c>
      <c r="D9" s="273" t="s">
        <v>478</v>
      </c>
      <c r="E9" s="273" t="s">
        <v>79</v>
      </c>
      <c r="F9" s="273" t="s">
        <v>79</v>
      </c>
      <c r="G9" s="278">
        <v>2008</v>
      </c>
      <c r="H9" s="280">
        <v>375141.87</v>
      </c>
      <c r="I9" s="281" t="s">
        <v>451</v>
      </c>
      <c r="J9" s="274" t="s">
        <v>235</v>
      </c>
      <c r="K9" s="272" t="s">
        <v>374</v>
      </c>
      <c r="L9" s="276" t="s">
        <v>75</v>
      </c>
      <c r="M9" s="276" t="s">
        <v>75</v>
      </c>
      <c r="N9" s="276" t="s">
        <v>75</v>
      </c>
      <c r="O9" s="273" t="s">
        <v>232</v>
      </c>
      <c r="P9" s="278"/>
      <c r="Q9" s="278" t="s">
        <v>75</v>
      </c>
      <c r="R9" s="278" t="s">
        <v>75</v>
      </c>
      <c r="S9" s="278" t="s">
        <v>75</v>
      </c>
      <c r="T9" s="278" t="s">
        <v>75</v>
      </c>
      <c r="U9" s="278" t="s">
        <v>75</v>
      </c>
      <c r="V9" s="278" t="s">
        <v>75</v>
      </c>
      <c r="W9" s="278" t="s">
        <v>75</v>
      </c>
      <c r="X9" s="278" t="s">
        <v>75</v>
      </c>
      <c r="Y9" s="278" t="s">
        <v>75</v>
      </c>
      <c r="Z9" s="282" t="s">
        <v>75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</row>
    <row r="10" spans="1:96" s="18" customFormat="1" ht="28.5">
      <c r="A10" s="270">
        <v>5</v>
      </c>
      <c r="B10" s="271" t="s">
        <v>383</v>
      </c>
      <c r="C10" s="272" t="s">
        <v>226</v>
      </c>
      <c r="D10" s="273" t="s">
        <v>478</v>
      </c>
      <c r="E10" s="273" t="s">
        <v>79</v>
      </c>
      <c r="F10" s="273" t="s">
        <v>79</v>
      </c>
      <c r="G10" s="278" t="s">
        <v>334</v>
      </c>
      <c r="H10" s="280">
        <v>2004879.18</v>
      </c>
      <c r="I10" s="281" t="s">
        <v>451</v>
      </c>
      <c r="J10" s="274" t="s">
        <v>75</v>
      </c>
      <c r="K10" s="272" t="s">
        <v>461</v>
      </c>
      <c r="L10" s="276" t="s">
        <v>75</v>
      </c>
      <c r="M10" s="276" t="s">
        <v>75</v>
      </c>
      <c r="N10" s="276" t="s">
        <v>75</v>
      </c>
      <c r="O10" s="278"/>
      <c r="P10" s="278"/>
      <c r="Q10" s="278" t="s">
        <v>75</v>
      </c>
      <c r="R10" s="278" t="s">
        <v>75</v>
      </c>
      <c r="S10" s="278" t="s">
        <v>75</v>
      </c>
      <c r="T10" s="278" t="s">
        <v>75</v>
      </c>
      <c r="U10" s="278" t="s">
        <v>75</v>
      </c>
      <c r="V10" s="278" t="s">
        <v>75</v>
      </c>
      <c r="W10" s="278" t="s">
        <v>75</v>
      </c>
      <c r="X10" s="278" t="s">
        <v>75</v>
      </c>
      <c r="Y10" s="278" t="s">
        <v>75</v>
      </c>
      <c r="Z10" s="282" t="s">
        <v>75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</row>
    <row r="11" spans="1:96" s="18" customFormat="1" ht="28.5">
      <c r="A11" s="270">
        <v>6</v>
      </c>
      <c r="B11" s="271" t="s">
        <v>384</v>
      </c>
      <c r="C11" s="272" t="s">
        <v>226</v>
      </c>
      <c r="D11" s="273" t="s">
        <v>478</v>
      </c>
      <c r="E11" s="273" t="s">
        <v>79</v>
      </c>
      <c r="F11" s="273" t="s">
        <v>79</v>
      </c>
      <c r="G11" s="273">
        <v>2014</v>
      </c>
      <c r="H11" s="280">
        <v>9024.51</v>
      </c>
      <c r="I11" s="281" t="s">
        <v>451</v>
      </c>
      <c r="J11" s="274" t="s">
        <v>75</v>
      </c>
      <c r="K11" s="272" t="s">
        <v>374</v>
      </c>
      <c r="L11" s="276" t="s">
        <v>237</v>
      </c>
      <c r="M11" s="273" t="s">
        <v>236</v>
      </c>
      <c r="N11" s="278" t="s">
        <v>238</v>
      </c>
      <c r="O11" s="273" t="s">
        <v>232</v>
      </c>
      <c r="P11" s="278"/>
      <c r="Q11" s="278" t="s">
        <v>75</v>
      </c>
      <c r="R11" s="278" t="s">
        <v>75</v>
      </c>
      <c r="S11" s="278" t="s">
        <v>75</v>
      </c>
      <c r="T11" s="278" t="s">
        <v>75</v>
      </c>
      <c r="U11" s="278" t="s">
        <v>75</v>
      </c>
      <c r="V11" s="278" t="s">
        <v>75</v>
      </c>
      <c r="W11" s="278" t="s">
        <v>75</v>
      </c>
      <c r="X11" s="278" t="s">
        <v>75</v>
      </c>
      <c r="Y11" s="278" t="s">
        <v>75</v>
      </c>
      <c r="Z11" s="282" t="s">
        <v>75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</row>
    <row r="12" spans="1:96" s="18" customFormat="1" ht="28.5">
      <c r="A12" s="270">
        <v>7</v>
      </c>
      <c r="B12" s="271" t="s">
        <v>385</v>
      </c>
      <c r="C12" s="272" t="s">
        <v>226</v>
      </c>
      <c r="D12" s="273" t="s">
        <v>478</v>
      </c>
      <c r="E12" s="273" t="s">
        <v>79</v>
      </c>
      <c r="F12" s="273" t="s">
        <v>79</v>
      </c>
      <c r="G12" s="273">
        <v>2014</v>
      </c>
      <c r="H12" s="280">
        <v>9024.51</v>
      </c>
      <c r="I12" s="281" t="s">
        <v>451</v>
      </c>
      <c r="J12" s="274" t="s">
        <v>75</v>
      </c>
      <c r="K12" s="272" t="s">
        <v>374</v>
      </c>
      <c r="L12" s="276" t="s">
        <v>237</v>
      </c>
      <c r="M12" s="273" t="s">
        <v>236</v>
      </c>
      <c r="N12" s="278" t="s">
        <v>238</v>
      </c>
      <c r="O12" s="273" t="s">
        <v>232</v>
      </c>
      <c r="P12" s="278"/>
      <c r="Q12" s="278" t="s">
        <v>75</v>
      </c>
      <c r="R12" s="278" t="s">
        <v>75</v>
      </c>
      <c r="S12" s="278" t="s">
        <v>75</v>
      </c>
      <c r="T12" s="278" t="s">
        <v>75</v>
      </c>
      <c r="U12" s="278" t="s">
        <v>75</v>
      </c>
      <c r="V12" s="278" t="s">
        <v>75</v>
      </c>
      <c r="W12" s="278" t="s">
        <v>75</v>
      </c>
      <c r="X12" s="278" t="s">
        <v>75</v>
      </c>
      <c r="Y12" s="278" t="s">
        <v>75</v>
      </c>
      <c r="Z12" s="282" t="s">
        <v>75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</row>
    <row r="13" spans="1:96" s="18" customFormat="1" ht="71.25">
      <c r="A13" s="270">
        <v>8</v>
      </c>
      <c r="B13" s="271" t="s">
        <v>462</v>
      </c>
      <c r="C13" s="272" t="s">
        <v>226</v>
      </c>
      <c r="D13" s="273" t="s">
        <v>478</v>
      </c>
      <c r="E13" s="273" t="s">
        <v>79</v>
      </c>
      <c r="F13" s="273" t="s">
        <v>79</v>
      </c>
      <c r="G13" s="273" t="s">
        <v>334</v>
      </c>
      <c r="H13" s="280">
        <v>3273090.21</v>
      </c>
      <c r="I13" s="281" t="s">
        <v>451</v>
      </c>
      <c r="J13" s="274" t="s">
        <v>463</v>
      </c>
      <c r="K13" s="272" t="s">
        <v>461</v>
      </c>
      <c r="L13" s="273" t="s">
        <v>236</v>
      </c>
      <c r="M13" s="273" t="s">
        <v>236</v>
      </c>
      <c r="N13" s="273" t="s">
        <v>236</v>
      </c>
      <c r="O13" s="273"/>
      <c r="P13" s="278"/>
      <c r="Q13" s="278" t="s">
        <v>75</v>
      </c>
      <c r="R13" s="278" t="s">
        <v>75</v>
      </c>
      <c r="S13" s="278" t="s">
        <v>75</v>
      </c>
      <c r="T13" s="278" t="s">
        <v>75</v>
      </c>
      <c r="U13" s="278" t="s">
        <v>75</v>
      </c>
      <c r="V13" s="278" t="s">
        <v>75</v>
      </c>
      <c r="W13" s="278" t="s">
        <v>75</v>
      </c>
      <c r="X13" s="278" t="s">
        <v>75</v>
      </c>
      <c r="Y13" s="278" t="s">
        <v>75</v>
      </c>
      <c r="Z13" s="282" t="s">
        <v>75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</row>
    <row r="14" spans="1:96" s="18" customFormat="1" ht="57">
      <c r="A14" s="270">
        <v>9</v>
      </c>
      <c r="B14" s="271" t="s">
        <v>464</v>
      </c>
      <c r="C14" s="272" t="s">
        <v>465</v>
      </c>
      <c r="D14" s="273" t="s">
        <v>478</v>
      </c>
      <c r="E14" s="273" t="s">
        <v>79</v>
      </c>
      <c r="F14" s="273" t="s">
        <v>79</v>
      </c>
      <c r="G14" s="273">
        <v>2012</v>
      </c>
      <c r="H14" s="280">
        <v>71186.69</v>
      </c>
      <c r="I14" s="281" t="s">
        <v>451</v>
      </c>
      <c r="J14" s="274" t="s">
        <v>75</v>
      </c>
      <c r="K14" s="272" t="s">
        <v>466</v>
      </c>
      <c r="L14" s="276" t="s">
        <v>467</v>
      </c>
      <c r="M14" s="273" t="s">
        <v>230</v>
      </c>
      <c r="N14" s="278" t="s">
        <v>468</v>
      </c>
      <c r="O14" s="273" t="s">
        <v>469</v>
      </c>
      <c r="P14" s="278"/>
      <c r="Q14" s="278" t="s">
        <v>234</v>
      </c>
      <c r="R14" s="278" t="s">
        <v>236</v>
      </c>
      <c r="S14" s="278" t="s">
        <v>236</v>
      </c>
      <c r="T14" s="278" t="s">
        <v>236</v>
      </c>
      <c r="U14" s="278" t="s">
        <v>236</v>
      </c>
      <c r="V14" s="278" t="s">
        <v>236</v>
      </c>
      <c r="W14" s="278">
        <v>71.61</v>
      </c>
      <c r="X14" s="278">
        <v>1</v>
      </c>
      <c r="Y14" s="278" t="s">
        <v>79</v>
      </c>
      <c r="Z14" s="282" t="s">
        <v>79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</row>
    <row r="15" spans="1:96" s="18" customFormat="1" ht="57">
      <c r="A15" s="270">
        <v>10</v>
      </c>
      <c r="B15" s="271" t="s">
        <v>470</v>
      </c>
      <c r="C15" s="272" t="s">
        <v>465</v>
      </c>
      <c r="D15" s="273" t="s">
        <v>478</v>
      </c>
      <c r="E15" s="273" t="s">
        <v>79</v>
      </c>
      <c r="F15" s="273" t="s">
        <v>79</v>
      </c>
      <c r="G15" s="273">
        <v>2012</v>
      </c>
      <c r="H15" s="280">
        <v>2081.16</v>
      </c>
      <c r="I15" s="281" t="s">
        <v>451</v>
      </c>
      <c r="J15" s="274" t="s">
        <v>75</v>
      </c>
      <c r="K15" s="272" t="s">
        <v>471</v>
      </c>
      <c r="L15" s="276" t="s">
        <v>75</v>
      </c>
      <c r="M15" s="273" t="s">
        <v>75</v>
      </c>
      <c r="N15" s="278" t="s">
        <v>75</v>
      </c>
      <c r="O15" s="273" t="s">
        <v>472</v>
      </c>
      <c r="P15" s="278"/>
      <c r="Q15" s="278" t="s">
        <v>75</v>
      </c>
      <c r="R15" s="278" t="s">
        <v>236</v>
      </c>
      <c r="S15" s="278" t="s">
        <v>236</v>
      </c>
      <c r="T15" s="278" t="s">
        <v>236</v>
      </c>
      <c r="U15" s="278" t="s">
        <v>236</v>
      </c>
      <c r="V15" s="278" t="s">
        <v>236</v>
      </c>
      <c r="W15" s="278">
        <v>10</v>
      </c>
      <c r="X15" s="278" t="s">
        <v>75</v>
      </c>
      <c r="Y15" s="278" t="s">
        <v>75</v>
      </c>
      <c r="Z15" s="282" t="s">
        <v>75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</row>
    <row r="16" spans="1:96" s="18" customFormat="1" ht="57">
      <c r="A16" s="270">
        <v>11</v>
      </c>
      <c r="B16" s="271" t="s">
        <v>473</v>
      </c>
      <c r="C16" s="272" t="s">
        <v>465</v>
      </c>
      <c r="D16" s="273" t="s">
        <v>478</v>
      </c>
      <c r="E16" s="273" t="s">
        <v>79</v>
      </c>
      <c r="F16" s="273" t="s">
        <v>79</v>
      </c>
      <c r="G16" s="273">
        <v>2012</v>
      </c>
      <c r="H16" s="280">
        <v>2081.16</v>
      </c>
      <c r="I16" s="281" t="s">
        <v>451</v>
      </c>
      <c r="J16" s="274" t="s">
        <v>75</v>
      </c>
      <c r="K16" s="272" t="s">
        <v>474</v>
      </c>
      <c r="L16" s="276" t="s">
        <v>75</v>
      </c>
      <c r="M16" s="273" t="s">
        <v>75</v>
      </c>
      <c r="N16" s="278" t="s">
        <v>75</v>
      </c>
      <c r="O16" s="273" t="s">
        <v>475</v>
      </c>
      <c r="P16" s="278"/>
      <c r="Q16" s="278" t="s">
        <v>75</v>
      </c>
      <c r="R16" s="278" t="s">
        <v>236</v>
      </c>
      <c r="S16" s="278" t="s">
        <v>236</v>
      </c>
      <c r="T16" s="278" t="s">
        <v>236</v>
      </c>
      <c r="U16" s="278" t="s">
        <v>236</v>
      </c>
      <c r="V16" s="278" t="s">
        <v>236</v>
      </c>
      <c r="W16" s="278">
        <v>10</v>
      </c>
      <c r="X16" s="278" t="s">
        <v>75</v>
      </c>
      <c r="Y16" s="278" t="s">
        <v>75</v>
      </c>
      <c r="Z16" s="282" t="s">
        <v>75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</row>
    <row r="17" spans="1:96" s="174" customFormat="1" ht="15">
      <c r="A17" s="396" t="s">
        <v>0</v>
      </c>
      <c r="B17" s="397"/>
      <c r="C17" s="397"/>
      <c r="D17" s="397"/>
      <c r="E17" s="397"/>
      <c r="F17" s="397"/>
      <c r="G17" s="397"/>
      <c r="H17" s="283">
        <f>SUM(H6:H16)</f>
        <v>29953363.060000006</v>
      </c>
      <c r="I17" s="284"/>
      <c r="J17" s="285"/>
      <c r="K17" s="286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87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</row>
    <row r="18" spans="1:96" s="129" customFormat="1" ht="15">
      <c r="A18" s="403" t="s">
        <v>74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5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</row>
    <row r="19" spans="1:96" s="18" customFormat="1" ht="28.5">
      <c r="A19" s="270">
        <v>1</v>
      </c>
      <c r="B19" s="272" t="s">
        <v>444</v>
      </c>
      <c r="C19" s="272" t="s">
        <v>445</v>
      </c>
      <c r="D19" s="273" t="s">
        <v>478</v>
      </c>
      <c r="E19" s="273" t="s">
        <v>75</v>
      </c>
      <c r="F19" s="273" t="s">
        <v>75</v>
      </c>
      <c r="G19" s="273" t="s">
        <v>334</v>
      </c>
      <c r="H19" s="288">
        <v>57553.67</v>
      </c>
      <c r="I19" s="281" t="s">
        <v>451</v>
      </c>
      <c r="J19" s="289" t="s">
        <v>446</v>
      </c>
      <c r="K19" s="290" t="s">
        <v>447</v>
      </c>
      <c r="L19" s="273" t="s">
        <v>282</v>
      </c>
      <c r="M19" s="291" t="s">
        <v>283</v>
      </c>
      <c r="N19" s="291" t="s">
        <v>448</v>
      </c>
      <c r="O19" s="291"/>
      <c r="P19" s="291"/>
      <c r="Q19" s="273" t="s">
        <v>233</v>
      </c>
      <c r="R19" s="273" t="s">
        <v>233</v>
      </c>
      <c r="S19" s="273" t="s">
        <v>73</v>
      </c>
      <c r="T19" s="273" t="s">
        <v>73</v>
      </c>
      <c r="U19" s="273" t="s">
        <v>73</v>
      </c>
      <c r="V19" s="273" t="s">
        <v>73</v>
      </c>
      <c r="W19" s="273" t="s">
        <v>449</v>
      </c>
      <c r="X19" s="273" t="s">
        <v>73</v>
      </c>
      <c r="Y19" s="273" t="s">
        <v>73</v>
      </c>
      <c r="Z19" s="279" t="s">
        <v>73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</row>
    <row r="20" spans="1:96" s="18" customFormat="1" ht="14.25">
      <c r="A20" s="270">
        <v>2</v>
      </c>
      <c r="B20" s="272" t="s">
        <v>450</v>
      </c>
      <c r="C20" s="272"/>
      <c r="D20" s="273" t="s">
        <v>478</v>
      </c>
      <c r="E20" s="273" t="s">
        <v>75</v>
      </c>
      <c r="F20" s="273" t="s">
        <v>75</v>
      </c>
      <c r="G20" s="273" t="s">
        <v>334</v>
      </c>
      <c r="H20" s="288">
        <v>1200</v>
      </c>
      <c r="I20" s="281" t="s">
        <v>451</v>
      </c>
      <c r="J20" s="289" t="s">
        <v>75</v>
      </c>
      <c r="K20" s="290" t="s">
        <v>447</v>
      </c>
      <c r="L20" s="273" t="s">
        <v>75</v>
      </c>
      <c r="M20" s="273" t="s">
        <v>75</v>
      </c>
      <c r="N20" s="273" t="s">
        <v>75</v>
      </c>
      <c r="O20" s="291"/>
      <c r="P20" s="291"/>
      <c r="Q20" s="273" t="s">
        <v>75</v>
      </c>
      <c r="R20" s="273" t="s">
        <v>75</v>
      </c>
      <c r="S20" s="273" t="s">
        <v>75</v>
      </c>
      <c r="T20" s="273" t="s">
        <v>75</v>
      </c>
      <c r="U20" s="273" t="s">
        <v>75</v>
      </c>
      <c r="V20" s="273" t="s">
        <v>75</v>
      </c>
      <c r="W20" s="273" t="s">
        <v>75</v>
      </c>
      <c r="X20" s="273" t="s">
        <v>75</v>
      </c>
      <c r="Y20" s="273" t="s">
        <v>75</v>
      </c>
      <c r="Z20" s="279" t="s">
        <v>75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</row>
    <row r="21" spans="1:96" s="18" customFormat="1" ht="14.25">
      <c r="A21" s="270">
        <v>3</v>
      </c>
      <c r="B21" s="272" t="s">
        <v>450</v>
      </c>
      <c r="C21" s="272"/>
      <c r="D21" s="273" t="s">
        <v>478</v>
      </c>
      <c r="E21" s="273" t="s">
        <v>75</v>
      </c>
      <c r="F21" s="273" t="s">
        <v>75</v>
      </c>
      <c r="G21" s="273" t="s">
        <v>334</v>
      </c>
      <c r="H21" s="288">
        <v>1200</v>
      </c>
      <c r="I21" s="281" t="s">
        <v>451</v>
      </c>
      <c r="J21" s="289" t="s">
        <v>75</v>
      </c>
      <c r="K21" s="290" t="s">
        <v>447</v>
      </c>
      <c r="L21" s="273" t="s">
        <v>75</v>
      </c>
      <c r="M21" s="273" t="s">
        <v>75</v>
      </c>
      <c r="N21" s="273" t="s">
        <v>75</v>
      </c>
      <c r="O21" s="291"/>
      <c r="P21" s="291"/>
      <c r="Q21" s="273" t="s">
        <v>75</v>
      </c>
      <c r="R21" s="273" t="s">
        <v>75</v>
      </c>
      <c r="S21" s="273" t="s">
        <v>75</v>
      </c>
      <c r="T21" s="273" t="s">
        <v>75</v>
      </c>
      <c r="U21" s="273" t="s">
        <v>75</v>
      </c>
      <c r="V21" s="273" t="s">
        <v>75</v>
      </c>
      <c r="W21" s="273" t="s">
        <v>75</v>
      </c>
      <c r="X21" s="273" t="s">
        <v>75</v>
      </c>
      <c r="Y21" s="273" t="s">
        <v>75</v>
      </c>
      <c r="Z21" s="279" t="s">
        <v>75</v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</row>
    <row r="22" spans="1:96" s="18" customFormat="1" ht="14.25">
      <c r="A22" s="270">
        <v>4</v>
      </c>
      <c r="B22" s="272" t="s">
        <v>450</v>
      </c>
      <c r="C22" s="272"/>
      <c r="D22" s="273" t="s">
        <v>478</v>
      </c>
      <c r="E22" s="273" t="s">
        <v>75</v>
      </c>
      <c r="F22" s="273" t="s">
        <v>75</v>
      </c>
      <c r="G22" s="273" t="s">
        <v>334</v>
      </c>
      <c r="H22" s="288">
        <v>1500</v>
      </c>
      <c r="I22" s="281" t="s">
        <v>451</v>
      </c>
      <c r="J22" s="289" t="s">
        <v>284</v>
      </c>
      <c r="K22" s="290" t="s">
        <v>447</v>
      </c>
      <c r="L22" s="273" t="s">
        <v>75</v>
      </c>
      <c r="M22" s="273" t="s">
        <v>75</v>
      </c>
      <c r="N22" s="273" t="s">
        <v>75</v>
      </c>
      <c r="O22" s="291"/>
      <c r="P22" s="291"/>
      <c r="Q22" s="273" t="s">
        <v>75</v>
      </c>
      <c r="R22" s="273" t="s">
        <v>75</v>
      </c>
      <c r="S22" s="273" t="s">
        <v>75</v>
      </c>
      <c r="T22" s="273" t="s">
        <v>75</v>
      </c>
      <c r="U22" s="273" t="s">
        <v>75</v>
      </c>
      <c r="V22" s="273" t="s">
        <v>75</v>
      </c>
      <c r="W22" s="273" t="s">
        <v>75</v>
      </c>
      <c r="X22" s="273" t="s">
        <v>75</v>
      </c>
      <c r="Y22" s="273" t="s">
        <v>75</v>
      </c>
      <c r="Z22" s="279" t="s">
        <v>75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</row>
    <row r="23" spans="1:96" s="174" customFormat="1" ht="15">
      <c r="A23" s="396" t="s">
        <v>0</v>
      </c>
      <c r="B23" s="397"/>
      <c r="C23" s="397"/>
      <c r="D23" s="397"/>
      <c r="E23" s="397"/>
      <c r="F23" s="397"/>
      <c r="G23" s="397"/>
      <c r="H23" s="283">
        <f>SUM(H19:H22)</f>
        <v>61453.67</v>
      </c>
      <c r="I23" s="292"/>
      <c r="J23" s="293"/>
      <c r="K23" s="286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87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</row>
    <row r="24" spans="1:96" s="129" customFormat="1" ht="15">
      <c r="A24" s="403" t="s">
        <v>80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5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</row>
    <row r="25" spans="1:96" s="18" customFormat="1" ht="28.5">
      <c r="A25" s="270">
        <v>1</v>
      </c>
      <c r="B25" s="294" t="s">
        <v>476</v>
      </c>
      <c r="C25" s="295" t="s">
        <v>477</v>
      </c>
      <c r="D25" s="296" t="s">
        <v>478</v>
      </c>
      <c r="E25" s="297" t="s">
        <v>79</v>
      </c>
      <c r="F25" s="298" t="s">
        <v>79</v>
      </c>
      <c r="G25" s="299" t="s">
        <v>479</v>
      </c>
      <c r="H25" s="343">
        <v>735000</v>
      </c>
      <c r="I25" s="334" t="s">
        <v>889</v>
      </c>
      <c r="J25" s="274" t="s">
        <v>480</v>
      </c>
      <c r="K25" s="300" t="s">
        <v>481</v>
      </c>
      <c r="L25" s="299" t="s">
        <v>482</v>
      </c>
      <c r="M25" s="298" t="s">
        <v>75</v>
      </c>
      <c r="N25" s="298" t="s">
        <v>483</v>
      </c>
      <c r="O25" s="301" t="s">
        <v>484</v>
      </c>
      <c r="P25" s="301"/>
      <c r="Q25" s="301" t="s">
        <v>234</v>
      </c>
      <c r="R25" s="298" t="s">
        <v>233</v>
      </c>
      <c r="S25" s="298" t="s">
        <v>233</v>
      </c>
      <c r="T25" s="298" t="s">
        <v>234</v>
      </c>
      <c r="U25" s="298" t="s">
        <v>73</v>
      </c>
      <c r="V25" s="298" t="s">
        <v>233</v>
      </c>
      <c r="W25" s="298">
        <v>205.83</v>
      </c>
      <c r="X25" s="298" t="s">
        <v>485</v>
      </c>
      <c r="Y25" s="298" t="s">
        <v>478</v>
      </c>
      <c r="Z25" s="302" t="s">
        <v>79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</row>
    <row r="26" spans="1:96" s="18" customFormat="1" ht="42.75">
      <c r="A26" s="270">
        <v>2</v>
      </c>
      <c r="B26" s="271" t="s">
        <v>486</v>
      </c>
      <c r="C26" s="303" t="s">
        <v>487</v>
      </c>
      <c r="D26" s="296" t="s">
        <v>478</v>
      </c>
      <c r="E26" s="304" t="s">
        <v>79</v>
      </c>
      <c r="F26" s="278" t="s">
        <v>79</v>
      </c>
      <c r="G26" s="278" t="s">
        <v>479</v>
      </c>
      <c r="H26" s="280">
        <v>66481</v>
      </c>
      <c r="I26" s="281" t="s">
        <v>451</v>
      </c>
      <c r="J26" s="274" t="s">
        <v>488</v>
      </c>
      <c r="K26" s="305" t="s">
        <v>481</v>
      </c>
      <c r="L26" s="278" t="s">
        <v>482</v>
      </c>
      <c r="M26" s="278" t="s">
        <v>75</v>
      </c>
      <c r="N26" s="298" t="s">
        <v>489</v>
      </c>
      <c r="O26" s="278" t="s">
        <v>484</v>
      </c>
      <c r="P26" s="278"/>
      <c r="Q26" s="278" t="s">
        <v>490</v>
      </c>
      <c r="R26" s="278" t="s">
        <v>490</v>
      </c>
      <c r="S26" s="278" t="s">
        <v>73</v>
      </c>
      <c r="T26" s="278" t="s">
        <v>233</v>
      </c>
      <c r="U26" s="278" t="s">
        <v>73</v>
      </c>
      <c r="V26" s="278" t="s">
        <v>490</v>
      </c>
      <c r="W26" s="278">
        <v>106.3</v>
      </c>
      <c r="X26" s="278" t="s">
        <v>491</v>
      </c>
      <c r="Y26" s="278" t="s">
        <v>79</v>
      </c>
      <c r="Z26" s="282" t="s">
        <v>79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</row>
    <row r="27" spans="1:96" s="174" customFormat="1" ht="15">
      <c r="A27" s="396" t="s">
        <v>0</v>
      </c>
      <c r="B27" s="397"/>
      <c r="C27" s="397"/>
      <c r="D27" s="397"/>
      <c r="E27" s="397"/>
      <c r="F27" s="397"/>
      <c r="G27" s="397"/>
      <c r="H27" s="283">
        <f>SUM(H25:H26)</f>
        <v>801481</v>
      </c>
      <c r="I27" s="292"/>
      <c r="J27" s="293"/>
      <c r="K27" s="286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87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</row>
    <row r="28" spans="1:96" s="129" customFormat="1" ht="15">
      <c r="A28" s="403" t="s">
        <v>87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5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</row>
    <row r="29" spans="1:96" s="18" customFormat="1" ht="42.75">
      <c r="A29" s="270">
        <v>1</v>
      </c>
      <c r="B29" s="306" t="s">
        <v>518</v>
      </c>
      <c r="C29" s="306" t="s">
        <v>519</v>
      </c>
      <c r="D29" s="298" t="s">
        <v>478</v>
      </c>
      <c r="E29" s="298" t="s">
        <v>79</v>
      </c>
      <c r="F29" s="298" t="s">
        <v>79</v>
      </c>
      <c r="G29" s="298">
        <v>1987</v>
      </c>
      <c r="H29" s="332">
        <v>692000</v>
      </c>
      <c r="I29" s="334" t="s">
        <v>889</v>
      </c>
      <c r="J29" s="307" t="s">
        <v>520</v>
      </c>
      <c r="K29" s="308" t="s">
        <v>521</v>
      </c>
      <c r="L29" s="298" t="s">
        <v>522</v>
      </c>
      <c r="M29" s="298" t="s">
        <v>523</v>
      </c>
      <c r="N29" s="298" t="s">
        <v>524</v>
      </c>
      <c r="O29" s="298" t="s">
        <v>525</v>
      </c>
      <c r="P29" s="298"/>
      <c r="Q29" s="298" t="s">
        <v>233</v>
      </c>
      <c r="R29" s="298" t="s">
        <v>233</v>
      </c>
      <c r="S29" s="298" t="s">
        <v>233</v>
      </c>
      <c r="T29" s="298" t="s">
        <v>233</v>
      </c>
      <c r="U29" s="298" t="s">
        <v>73</v>
      </c>
      <c r="V29" s="298" t="s">
        <v>233</v>
      </c>
      <c r="W29" s="298">
        <v>201</v>
      </c>
      <c r="X29" s="298">
        <v>1</v>
      </c>
      <c r="Y29" s="298" t="s">
        <v>79</v>
      </c>
      <c r="Z29" s="302" t="s">
        <v>79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</row>
    <row r="30" spans="1:96" s="174" customFormat="1" ht="15">
      <c r="A30" s="396" t="s">
        <v>0</v>
      </c>
      <c r="B30" s="397"/>
      <c r="C30" s="397"/>
      <c r="D30" s="397"/>
      <c r="E30" s="397"/>
      <c r="F30" s="397"/>
      <c r="G30" s="397"/>
      <c r="H30" s="283">
        <f>SUM(H29)</f>
        <v>692000</v>
      </c>
      <c r="I30" s="284"/>
      <c r="J30" s="285"/>
      <c r="K30" s="286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87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</row>
    <row r="31" spans="1:96" s="131" customFormat="1" ht="15">
      <c r="A31" s="403" t="s">
        <v>145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5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</row>
    <row r="32" spans="1:96" s="18" customFormat="1" ht="42.75">
      <c r="A32" s="270">
        <v>1</v>
      </c>
      <c r="B32" s="309" t="s">
        <v>547</v>
      </c>
      <c r="C32" s="272" t="s">
        <v>548</v>
      </c>
      <c r="D32" s="273" t="s">
        <v>478</v>
      </c>
      <c r="E32" s="273" t="s">
        <v>79</v>
      </c>
      <c r="F32" s="273" t="s">
        <v>79</v>
      </c>
      <c r="G32" s="273">
        <v>1966</v>
      </c>
      <c r="H32" s="335">
        <v>6931000</v>
      </c>
      <c r="I32" s="334" t="s">
        <v>889</v>
      </c>
      <c r="J32" s="406" t="s">
        <v>549</v>
      </c>
      <c r="K32" s="408" t="s">
        <v>554</v>
      </c>
      <c r="L32" s="273" t="s">
        <v>555</v>
      </c>
      <c r="M32" s="273" t="s">
        <v>556</v>
      </c>
      <c r="N32" s="273" t="s">
        <v>75</v>
      </c>
      <c r="O32" s="273"/>
      <c r="P32" s="273"/>
      <c r="Q32" s="298" t="s">
        <v>233</v>
      </c>
      <c r="R32" s="298" t="s">
        <v>233</v>
      </c>
      <c r="S32" s="298" t="s">
        <v>233</v>
      </c>
      <c r="T32" s="298" t="s">
        <v>233</v>
      </c>
      <c r="U32" s="298" t="s">
        <v>233</v>
      </c>
      <c r="V32" s="298" t="s">
        <v>233</v>
      </c>
      <c r="W32" s="273">
        <v>2888</v>
      </c>
      <c r="X32" s="273">
        <v>3</v>
      </c>
      <c r="Y32" s="273" t="s">
        <v>696</v>
      </c>
      <c r="Z32" s="279" t="s">
        <v>79</v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</row>
    <row r="33" spans="1:96" s="18" customFormat="1" ht="28.5">
      <c r="A33" s="270">
        <v>2</v>
      </c>
      <c r="B33" s="309" t="s">
        <v>550</v>
      </c>
      <c r="C33" s="272" t="s">
        <v>548</v>
      </c>
      <c r="D33" s="273" t="s">
        <v>478</v>
      </c>
      <c r="E33" s="273" t="s">
        <v>79</v>
      </c>
      <c r="F33" s="273" t="s">
        <v>79</v>
      </c>
      <c r="G33" s="273">
        <v>2012</v>
      </c>
      <c r="H33" s="335">
        <v>3700000</v>
      </c>
      <c r="I33" s="334" t="s">
        <v>891</v>
      </c>
      <c r="J33" s="407"/>
      <c r="K33" s="409"/>
      <c r="L33" s="273" t="s">
        <v>557</v>
      </c>
      <c r="M33" s="273" t="s">
        <v>558</v>
      </c>
      <c r="N33" s="273" t="s">
        <v>75</v>
      </c>
      <c r="O33" s="273"/>
      <c r="P33" s="273"/>
      <c r="Q33" s="273" t="s">
        <v>234</v>
      </c>
      <c r="R33" s="273" t="s">
        <v>234</v>
      </c>
      <c r="S33" s="273" t="s">
        <v>234</v>
      </c>
      <c r="T33" s="273" t="s">
        <v>234</v>
      </c>
      <c r="U33" s="273" t="s">
        <v>599</v>
      </c>
      <c r="V33" s="273" t="s">
        <v>234</v>
      </c>
      <c r="W33" s="273">
        <v>874.26</v>
      </c>
      <c r="X33" s="273">
        <v>2</v>
      </c>
      <c r="Y33" s="273" t="s">
        <v>79</v>
      </c>
      <c r="Z33" s="279" t="s">
        <v>79</v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</row>
    <row r="34" spans="1:96" s="18" customFormat="1" ht="28.5">
      <c r="A34" s="270">
        <v>3</v>
      </c>
      <c r="B34" s="309" t="s">
        <v>551</v>
      </c>
      <c r="C34" s="272" t="s">
        <v>75</v>
      </c>
      <c r="D34" s="273" t="s">
        <v>75</v>
      </c>
      <c r="E34" s="273" t="s">
        <v>75</v>
      </c>
      <c r="F34" s="273" t="s">
        <v>75</v>
      </c>
      <c r="G34" s="273" t="s">
        <v>75</v>
      </c>
      <c r="H34" s="310">
        <v>169109.94</v>
      </c>
      <c r="I34" s="281" t="s">
        <v>451</v>
      </c>
      <c r="J34" s="289" t="s">
        <v>75</v>
      </c>
      <c r="K34" s="272" t="s">
        <v>554</v>
      </c>
      <c r="L34" s="273" t="s">
        <v>75</v>
      </c>
      <c r="M34" s="273" t="s">
        <v>75</v>
      </c>
      <c r="N34" s="273" t="s">
        <v>75</v>
      </c>
      <c r="O34" s="273"/>
      <c r="P34" s="273"/>
      <c r="Q34" s="273" t="s">
        <v>75</v>
      </c>
      <c r="R34" s="273" t="s">
        <v>75</v>
      </c>
      <c r="S34" s="273" t="s">
        <v>75</v>
      </c>
      <c r="T34" s="273" t="s">
        <v>75</v>
      </c>
      <c r="U34" s="273" t="s">
        <v>75</v>
      </c>
      <c r="V34" s="273" t="s">
        <v>75</v>
      </c>
      <c r="W34" s="273" t="s">
        <v>75</v>
      </c>
      <c r="X34" s="273" t="s">
        <v>75</v>
      </c>
      <c r="Y34" s="273" t="s">
        <v>75</v>
      </c>
      <c r="Z34" s="279" t="s">
        <v>75</v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</row>
    <row r="35" spans="1:96" s="18" customFormat="1" ht="42.75">
      <c r="A35" s="270">
        <v>4</v>
      </c>
      <c r="B35" s="309" t="s">
        <v>552</v>
      </c>
      <c r="C35" s="272" t="s">
        <v>553</v>
      </c>
      <c r="D35" s="273" t="s">
        <v>75</v>
      </c>
      <c r="E35" s="273" t="s">
        <v>75</v>
      </c>
      <c r="F35" s="273" t="s">
        <v>75</v>
      </c>
      <c r="G35" s="273">
        <v>2018</v>
      </c>
      <c r="H35" s="310">
        <v>1961821.02</v>
      </c>
      <c r="I35" s="281" t="s">
        <v>451</v>
      </c>
      <c r="J35" s="289" t="s">
        <v>75</v>
      </c>
      <c r="K35" s="272" t="s">
        <v>554</v>
      </c>
      <c r="L35" s="273" t="s">
        <v>75</v>
      </c>
      <c r="M35" s="273" t="s">
        <v>75</v>
      </c>
      <c r="N35" s="273" t="s">
        <v>75</v>
      </c>
      <c r="O35" s="273"/>
      <c r="P35" s="273"/>
      <c r="Q35" s="273" t="s">
        <v>75</v>
      </c>
      <c r="R35" s="273" t="s">
        <v>75</v>
      </c>
      <c r="S35" s="273" t="s">
        <v>75</v>
      </c>
      <c r="T35" s="273" t="s">
        <v>75</v>
      </c>
      <c r="U35" s="273" t="s">
        <v>75</v>
      </c>
      <c r="V35" s="273" t="s">
        <v>75</v>
      </c>
      <c r="W35" s="273" t="s">
        <v>75</v>
      </c>
      <c r="X35" s="273" t="s">
        <v>75</v>
      </c>
      <c r="Y35" s="273" t="s">
        <v>75</v>
      </c>
      <c r="Z35" s="279" t="s">
        <v>75</v>
      </c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1:96" s="174" customFormat="1" ht="15">
      <c r="A36" s="396" t="s">
        <v>17</v>
      </c>
      <c r="B36" s="397"/>
      <c r="C36" s="397"/>
      <c r="D36" s="397"/>
      <c r="E36" s="397"/>
      <c r="F36" s="397"/>
      <c r="G36" s="397"/>
      <c r="H36" s="283">
        <f>SUM(H32:H35)</f>
        <v>12761930.959999999</v>
      </c>
      <c r="I36" s="292"/>
      <c r="J36" s="311"/>
      <c r="K36" s="286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87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</row>
    <row r="37" spans="1:96" s="131" customFormat="1" ht="15">
      <c r="A37" s="403" t="s">
        <v>357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5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</row>
    <row r="38" spans="1:96" s="18" customFormat="1" ht="57">
      <c r="A38" s="270">
        <v>1</v>
      </c>
      <c r="B38" s="306" t="s">
        <v>591</v>
      </c>
      <c r="C38" s="306" t="s">
        <v>98</v>
      </c>
      <c r="D38" s="298" t="s">
        <v>478</v>
      </c>
      <c r="E38" s="298" t="s">
        <v>79</v>
      </c>
      <c r="F38" s="298" t="s">
        <v>478</v>
      </c>
      <c r="G38" s="298">
        <v>1862</v>
      </c>
      <c r="H38" s="332">
        <v>6480000</v>
      </c>
      <c r="I38" s="334" t="s">
        <v>889</v>
      </c>
      <c r="J38" s="307" t="s">
        <v>592</v>
      </c>
      <c r="K38" s="308" t="s">
        <v>593</v>
      </c>
      <c r="L38" s="298" t="s">
        <v>594</v>
      </c>
      <c r="M38" s="298" t="s">
        <v>595</v>
      </c>
      <c r="N38" s="298" t="s">
        <v>596</v>
      </c>
      <c r="O38" s="298" t="s">
        <v>597</v>
      </c>
      <c r="P38" s="298" t="s">
        <v>598</v>
      </c>
      <c r="Q38" s="298" t="s">
        <v>233</v>
      </c>
      <c r="R38" s="298" t="s">
        <v>233</v>
      </c>
      <c r="S38" s="298" t="s">
        <v>233</v>
      </c>
      <c r="T38" s="298" t="s">
        <v>233</v>
      </c>
      <c r="U38" s="298" t="s">
        <v>599</v>
      </c>
      <c r="V38" s="298" t="s">
        <v>233</v>
      </c>
      <c r="W38" s="298" t="s">
        <v>600</v>
      </c>
      <c r="X38" s="298" t="s">
        <v>601</v>
      </c>
      <c r="Y38" s="298" t="s">
        <v>478</v>
      </c>
      <c r="Z38" s="302" t="s">
        <v>79</v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1:96" s="18" customFormat="1" ht="42.75">
      <c r="A39" s="270">
        <v>2</v>
      </c>
      <c r="B39" s="271" t="s">
        <v>602</v>
      </c>
      <c r="C39" s="306" t="s">
        <v>98</v>
      </c>
      <c r="D39" s="298" t="s">
        <v>478</v>
      </c>
      <c r="E39" s="298" t="s">
        <v>79</v>
      </c>
      <c r="F39" s="298" t="s">
        <v>478</v>
      </c>
      <c r="G39" s="278" t="s">
        <v>603</v>
      </c>
      <c r="H39" s="333">
        <v>1135000</v>
      </c>
      <c r="I39" s="334" t="s">
        <v>889</v>
      </c>
      <c r="J39" s="312" t="s">
        <v>604</v>
      </c>
      <c r="K39" s="303" t="s">
        <v>605</v>
      </c>
      <c r="L39" s="298" t="s">
        <v>594</v>
      </c>
      <c r="M39" s="298" t="s">
        <v>606</v>
      </c>
      <c r="N39" s="278" t="s">
        <v>879</v>
      </c>
      <c r="O39" s="278" t="s">
        <v>607</v>
      </c>
      <c r="P39" s="298" t="s">
        <v>608</v>
      </c>
      <c r="Q39" s="298" t="s">
        <v>233</v>
      </c>
      <c r="R39" s="298" t="s">
        <v>233</v>
      </c>
      <c r="S39" s="298" t="s">
        <v>233</v>
      </c>
      <c r="T39" s="298" t="s">
        <v>233</v>
      </c>
      <c r="U39" s="278" t="s">
        <v>599</v>
      </c>
      <c r="V39" s="298" t="s">
        <v>233</v>
      </c>
      <c r="W39" s="278">
        <v>300</v>
      </c>
      <c r="X39" s="278">
        <v>1</v>
      </c>
      <c r="Y39" s="298" t="s">
        <v>79</v>
      </c>
      <c r="Z39" s="302" t="s">
        <v>79</v>
      </c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</row>
    <row r="40" spans="1:96" s="18" customFormat="1" ht="99.75">
      <c r="A40" s="270">
        <v>3</v>
      </c>
      <c r="B40" s="271" t="s">
        <v>885</v>
      </c>
      <c r="C40" s="306" t="s">
        <v>98</v>
      </c>
      <c r="D40" s="298" t="s">
        <v>478</v>
      </c>
      <c r="E40" s="298" t="s">
        <v>79</v>
      </c>
      <c r="F40" s="278" t="s">
        <v>79</v>
      </c>
      <c r="G40" s="278">
        <v>2010</v>
      </c>
      <c r="H40" s="280">
        <v>891688.16</v>
      </c>
      <c r="I40" s="281" t="s">
        <v>451</v>
      </c>
      <c r="J40" s="312" t="s">
        <v>609</v>
      </c>
      <c r="K40" s="303" t="s">
        <v>605</v>
      </c>
      <c r="L40" s="278" t="s">
        <v>75</v>
      </c>
      <c r="M40" s="278" t="s">
        <v>75</v>
      </c>
      <c r="N40" s="278" t="s">
        <v>75</v>
      </c>
      <c r="O40" s="278"/>
      <c r="P40" s="278"/>
      <c r="Q40" s="278" t="s">
        <v>75</v>
      </c>
      <c r="R40" s="278" t="s">
        <v>75</v>
      </c>
      <c r="S40" s="278" t="s">
        <v>75</v>
      </c>
      <c r="T40" s="278" t="s">
        <v>75</v>
      </c>
      <c r="U40" s="278" t="s">
        <v>75</v>
      </c>
      <c r="V40" s="278" t="s">
        <v>75</v>
      </c>
      <c r="W40" s="278" t="s">
        <v>75</v>
      </c>
      <c r="X40" s="278" t="s">
        <v>75</v>
      </c>
      <c r="Y40" s="278" t="s">
        <v>75</v>
      </c>
      <c r="Z40" s="282" t="s">
        <v>75</v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</row>
    <row r="41" spans="1:96" s="18" customFormat="1" ht="71.25">
      <c r="A41" s="270">
        <v>4</v>
      </c>
      <c r="B41" s="271" t="s">
        <v>610</v>
      </c>
      <c r="C41" s="306" t="s">
        <v>98</v>
      </c>
      <c r="D41" s="298" t="s">
        <v>478</v>
      </c>
      <c r="E41" s="298" t="s">
        <v>79</v>
      </c>
      <c r="F41" s="278" t="s">
        <v>79</v>
      </c>
      <c r="G41" s="278">
        <v>2010</v>
      </c>
      <c r="H41" s="280">
        <v>88467.08</v>
      </c>
      <c r="I41" s="281" t="s">
        <v>451</v>
      </c>
      <c r="J41" s="312" t="s">
        <v>609</v>
      </c>
      <c r="K41" s="303" t="s">
        <v>605</v>
      </c>
      <c r="L41" s="278" t="s">
        <v>75</v>
      </c>
      <c r="M41" s="278" t="s">
        <v>75</v>
      </c>
      <c r="N41" s="278" t="s">
        <v>75</v>
      </c>
      <c r="O41" s="278"/>
      <c r="P41" s="278"/>
      <c r="Q41" s="278" t="s">
        <v>75</v>
      </c>
      <c r="R41" s="278" t="s">
        <v>75</v>
      </c>
      <c r="S41" s="278" t="s">
        <v>75</v>
      </c>
      <c r="T41" s="278" t="s">
        <v>75</v>
      </c>
      <c r="U41" s="278" t="s">
        <v>75</v>
      </c>
      <c r="V41" s="278" t="s">
        <v>75</v>
      </c>
      <c r="W41" s="278" t="s">
        <v>75</v>
      </c>
      <c r="X41" s="278" t="s">
        <v>75</v>
      </c>
      <c r="Y41" s="278" t="s">
        <v>75</v>
      </c>
      <c r="Z41" s="282" t="s">
        <v>75</v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</row>
    <row r="42" spans="1:96" s="174" customFormat="1" ht="15">
      <c r="A42" s="410" t="s">
        <v>17</v>
      </c>
      <c r="B42" s="400"/>
      <c r="C42" s="400"/>
      <c r="D42" s="400"/>
      <c r="E42" s="400"/>
      <c r="F42" s="400"/>
      <c r="G42" s="400"/>
      <c r="H42" s="283">
        <f>SUM(H38:H41)</f>
        <v>8595155.24</v>
      </c>
      <c r="I42" s="292"/>
      <c r="J42" s="313"/>
      <c r="K42" s="286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87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</row>
    <row r="43" spans="1:96" s="131" customFormat="1" ht="15">
      <c r="A43" s="403" t="s">
        <v>141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5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</row>
    <row r="44" spans="1:96" s="18" customFormat="1" ht="156.75">
      <c r="A44" s="270">
        <v>1</v>
      </c>
      <c r="B44" s="309" t="s">
        <v>645</v>
      </c>
      <c r="C44" s="272" t="s">
        <v>646</v>
      </c>
      <c r="D44" s="273" t="s">
        <v>478</v>
      </c>
      <c r="E44" s="273" t="s">
        <v>79</v>
      </c>
      <c r="F44" s="273" t="s">
        <v>79</v>
      </c>
      <c r="G44" s="273">
        <v>1958</v>
      </c>
      <c r="H44" s="335">
        <v>9547000</v>
      </c>
      <c r="I44" s="334" t="s">
        <v>889</v>
      </c>
      <c r="J44" s="274" t="s">
        <v>647</v>
      </c>
      <c r="K44" s="314" t="s">
        <v>648</v>
      </c>
      <c r="L44" s="277" t="s">
        <v>649</v>
      </c>
      <c r="M44" s="273" t="s">
        <v>558</v>
      </c>
      <c r="N44" s="273" t="s">
        <v>75</v>
      </c>
      <c r="O44" s="315"/>
      <c r="P44" s="315"/>
      <c r="Q44" s="273" t="s">
        <v>234</v>
      </c>
      <c r="R44" s="273" t="s">
        <v>233</v>
      </c>
      <c r="S44" s="273" t="s">
        <v>233</v>
      </c>
      <c r="T44" s="273" t="s">
        <v>234</v>
      </c>
      <c r="U44" s="273" t="s">
        <v>599</v>
      </c>
      <c r="V44" s="273" t="s">
        <v>234</v>
      </c>
      <c r="W44" s="273">
        <v>3978</v>
      </c>
      <c r="X44" s="273">
        <v>2</v>
      </c>
      <c r="Y44" s="273" t="s">
        <v>478</v>
      </c>
      <c r="Z44" s="279" t="s">
        <v>79</v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</row>
    <row r="45" spans="1:96" s="18" customFormat="1" ht="28.5">
      <c r="A45" s="270">
        <v>2</v>
      </c>
      <c r="B45" s="309" t="s">
        <v>650</v>
      </c>
      <c r="C45" s="272" t="s">
        <v>651</v>
      </c>
      <c r="D45" s="273" t="s">
        <v>478</v>
      </c>
      <c r="E45" s="273" t="s">
        <v>79</v>
      </c>
      <c r="F45" s="273" t="s">
        <v>79</v>
      </c>
      <c r="G45" s="273" t="s">
        <v>75</v>
      </c>
      <c r="H45" s="310">
        <v>41783.37</v>
      </c>
      <c r="I45" s="281" t="s">
        <v>451</v>
      </c>
      <c r="J45" s="274" t="s">
        <v>75</v>
      </c>
      <c r="K45" s="314" t="s">
        <v>652</v>
      </c>
      <c r="L45" s="273" t="s">
        <v>75</v>
      </c>
      <c r="M45" s="273" t="s">
        <v>75</v>
      </c>
      <c r="N45" s="273" t="s">
        <v>75</v>
      </c>
      <c r="O45" s="273" t="s">
        <v>75</v>
      </c>
      <c r="P45" s="273"/>
      <c r="Q45" s="273" t="s">
        <v>75</v>
      </c>
      <c r="R45" s="273" t="s">
        <v>75</v>
      </c>
      <c r="S45" s="273" t="s">
        <v>75</v>
      </c>
      <c r="T45" s="273" t="s">
        <v>75</v>
      </c>
      <c r="U45" s="273" t="s">
        <v>75</v>
      </c>
      <c r="V45" s="273" t="s">
        <v>75</v>
      </c>
      <c r="W45" s="273" t="s">
        <v>75</v>
      </c>
      <c r="X45" s="273" t="s">
        <v>75</v>
      </c>
      <c r="Y45" s="273" t="s">
        <v>75</v>
      </c>
      <c r="Z45" s="279" t="s">
        <v>75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</row>
    <row r="46" spans="1:96" s="18" customFormat="1" ht="28.5">
      <c r="A46" s="270">
        <v>3</v>
      </c>
      <c r="B46" s="309" t="s">
        <v>653</v>
      </c>
      <c r="C46" s="272" t="s">
        <v>646</v>
      </c>
      <c r="D46" s="273" t="s">
        <v>478</v>
      </c>
      <c r="E46" s="273" t="s">
        <v>79</v>
      </c>
      <c r="F46" s="273" t="s">
        <v>79</v>
      </c>
      <c r="G46" s="273" t="s">
        <v>75</v>
      </c>
      <c r="H46" s="310">
        <v>29141.45</v>
      </c>
      <c r="I46" s="281" t="s">
        <v>451</v>
      </c>
      <c r="J46" s="274" t="s">
        <v>75</v>
      </c>
      <c r="K46" s="314" t="s">
        <v>654</v>
      </c>
      <c r="L46" s="273" t="s">
        <v>75</v>
      </c>
      <c r="M46" s="273" t="s">
        <v>75</v>
      </c>
      <c r="N46" s="273" t="s">
        <v>75</v>
      </c>
      <c r="O46" s="273" t="s">
        <v>75</v>
      </c>
      <c r="P46" s="273"/>
      <c r="Q46" s="273" t="s">
        <v>75</v>
      </c>
      <c r="R46" s="273" t="s">
        <v>75</v>
      </c>
      <c r="S46" s="273" t="s">
        <v>75</v>
      </c>
      <c r="T46" s="273" t="s">
        <v>75</v>
      </c>
      <c r="U46" s="273" t="s">
        <v>75</v>
      </c>
      <c r="V46" s="273" t="s">
        <v>75</v>
      </c>
      <c r="W46" s="273" t="s">
        <v>75</v>
      </c>
      <c r="X46" s="273" t="s">
        <v>75</v>
      </c>
      <c r="Y46" s="273" t="s">
        <v>75</v>
      </c>
      <c r="Z46" s="279" t="s">
        <v>75</v>
      </c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</row>
    <row r="47" spans="1:96" s="18" customFormat="1" ht="28.5">
      <c r="A47" s="270">
        <v>4</v>
      </c>
      <c r="B47" s="309" t="s">
        <v>655</v>
      </c>
      <c r="C47" s="272" t="s">
        <v>646</v>
      </c>
      <c r="D47" s="273" t="s">
        <v>478</v>
      </c>
      <c r="E47" s="273" t="s">
        <v>79</v>
      </c>
      <c r="F47" s="273" t="s">
        <v>79</v>
      </c>
      <c r="G47" s="273" t="s">
        <v>75</v>
      </c>
      <c r="H47" s="310">
        <v>238898.1</v>
      </c>
      <c r="I47" s="281" t="s">
        <v>451</v>
      </c>
      <c r="J47" s="274" t="s">
        <v>75</v>
      </c>
      <c r="K47" s="314" t="s">
        <v>648</v>
      </c>
      <c r="L47" s="273" t="s">
        <v>75</v>
      </c>
      <c r="M47" s="273" t="s">
        <v>75</v>
      </c>
      <c r="N47" s="273" t="s">
        <v>75</v>
      </c>
      <c r="O47" s="273" t="s">
        <v>75</v>
      </c>
      <c r="P47" s="273"/>
      <c r="Q47" s="273" t="s">
        <v>75</v>
      </c>
      <c r="R47" s="273" t="s">
        <v>75</v>
      </c>
      <c r="S47" s="273" t="s">
        <v>75</v>
      </c>
      <c r="T47" s="273" t="s">
        <v>75</v>
      </c>
      <c r="U47" s="273" t="s">
        <v>75</v>
      </c>
      <c r="V47" s="273" t="s">
        <v>75</v>
      </c>
      <c r="W47" s="273" t="s">
        <v>75</v>
      </c>
      <c r="X47" s="273" t="s">
        <v>75</v>
      </c>
      <c r="Y47" s="273" t="s">
        <v>75</v>
      </c>
      <c r="Z47" s="279" t="s">
        <v>75</v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</row>
    <row r="48" spans="1:96" s="18" customFormat="1" ht="57">
      <c r="A48" s="270">
        <v>5</v>
      </c>
      <c r="B48" s="309" t="s">
        <v>656</v>
      </c>
      <c r="C48" s="272" t="s">
        <v>646</v>
      </c>
      <c r="D48" s="273" t="s">
        <v>478</v>
      </c>
      <c r="E48" s="273" t="s">
        <v>79</v>
      </c>
      <c r="F48" s="273" t="s">
        <v>79</v>
      </c>
      <c r="G48" s="273" t="s">
        <v>75</v>
      </c>
      <c r="H48" s="310">
        <v>132459.93</v>
      </c>
      <c r="I48" s="281" t="s">
        <v>451</v>
      </c>
      <c r="J48" s="274" t="s">
        <v>75</v>
      </c>
      <c r="K48" s="314" t="s">
        <v>657</v>
      </c>
      <c r="L48" s="273" t="s">
        <v>75</v>
      </c>
      <c r="M48" s="273" t="s">
        <v>75</v>
      </c>
      <c r="N48" s="273" t="s">
        <v>75</v>
      </c>
      <c r="O48" s="273" t="s">
        <v>75</v>
      </c>
      <c r="P48" s="273"/>
      <c r="Q48" s="273" t="s">
        <v>75</v>
      </c>
      <c r="R48" s="273" t="s">
        <v>75</v>
      </c>
      <c r="S48" s="273" t="s">
        <v>75</v>
      </c>
      <c r="T48" s="273" t="s">
        <v>75</v>
      </c>
      <c r="U48" s="273" t="s">
        <v>75</v>
      </c>
      <c r="V48" s="273" t="s">
        <v>75</v>
      </c>
      <c r="W48" s="273" t="s">
        <v>75</v>
      </c>
      <c r="X48" s="273" t="s">
        <v>75</v>
      </c>
      <c r="Y48" s="273" t="s">
        <v>75</v>
      </c>
      <c r="Z48" s="279" t="s">
        <v>75</v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</row>
    <row r="49" spans="1:96" s="18" customFormat="1" ht="57">
      <c r="A49" s="270">
        <v>6</v>
      </c>
      <c r="B49" s="309" t="s">
        <v>658</v>
      </c>
      <c r="C49" s="272" t="s">
        <v>646</v>
      </c>
      <c r="D49" s="273" t="s">
        <v>478</v>
      </c>
      <c r="E49" s="273" t="s">
        <v>79</v>
      </c>
      <c r="F49" s="273" t="s">
        <v>79</v>
      </c>
      <c r="G49" s="273" t="s">
        <v>75</v>
      </c>
      <c r="H49" s="310">
        <v>215680</v>
      </c>
      <c r="I49" s="281" t="s">
        <v>451</v>
      </c>
      <c r="J49" s="274" t="s">
        <v>75</v>
      </c>
      <c r="K49" s="314" t="s">
        <v>652</v>
      </c>
      <c r="L49" s="273" t="s">
        <v>75</v>
      </c>
      <c r="M49" s="273" t="s">
        <v>75</v>
      </c>
      <c r="N49" s="273" t="s">
        <v>75</v>
      </c>
      <c r="O49" s="273" t="s">
        <v>75</v>
      </c>
      <c r="P49" s="273"/>
      <c r="Q49" s="273" t="s">
        <v>75</v>
      </c>
      <c r="R49" s="273" t="s">
        <v>75</v>
      </c>
      <c r="S49" s="273" t="s">
        <v>75</v>
      </c>
      <c r="T49" s="273" t="s">
        <v>75</v>
      </c>
      <c r="U49" s="273" t="s">
        <v>75</v>
      </c>
      <c r="V49" s="273" t="s">
        <v>75</v>
      </c>
      <c r="W49" s="273" t="s">
        <v>75</v>
      </c>
      <c r="X49" s="273" t="s">
        <v>75</v>
      </c>
      <c r="Y49" s="273" t="s">
        <v>75</v>
      </c>
      <c r="Z49" s="279" t="s">
        <v>75</v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</row>
    <row r="50" spans="1:96" s="174" customFormat="1" ht="15">
      <c r="A50" s="396" t="s">
        <v>0</v>
      </c>
      <c r="B50" s="397"/>
      <c r="C50" s="397"/>
      <c r="D50" s="397"/>
      <c r="E50" s="397"/>
      <c r="F50" s="397"/>
      <c r="G50" s="397"/>
      <c r="H50" s="283">
        <f>SUM(H44:H49)</f>
        <v>10204962.849999998</v>
      </c>
      <c r="I50" s="292"/>
      <c r="J50" s="313"/>
      <c r="K50" s="286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87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</row>
    <row r="51" spans="1:96" s="131" customFormat="1" ht="15">
      <c r="A51" s="403" t="s">
        <v>142</v>
      </c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5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</row>
    <row r="52" spans="1:96" s="18" customFormat="1" ht="71.25">
      <c r="A52" s="270">
        <v>1</v>
      </c>
      <c r="B52" s="306" t="s">
        <v>689</v>
      </c>
      <c r="C52" s="308" t="s">
        <v>724</v>
      </c>
      <c r="D52" s="298" t="s">
        <v>478</v>
      </c>
      <c r="E52" s="298" t="s">
        <v>79</v>
      </c>
      <c r="F52" s="298" t="s">
        <v>478</v>
      </c>
      <c r="G52" s="298" t="s">
        <v>334</v>
      </c>
      <c r="H52" s="331">
        <v>4482428.42</v>
      </c>
      <c r="I52" s="281" t="s">
        <v>451</v>
      </c>
      <c r="J52" s="274" t="s">
        <v>690</v>
      </c>
      <c r="K52" s="316" t="s">
        <v>691</v>
      </c>
      <c r="L52" s="298" t="s">
        <v>229</v>
      </c>
      <c r="M52" s="298" t="s">
        <v>230</v>
      </c>
      <c r="N52" s="298" t="s">
        <v>692</v>
      </c>
      <c r="O52" s="298" t="s">
        <v>73</v>
      </c>
      <c r="P52" s="298"/>
      <c r="Q52" s="298" t="s">
        <v>693</v>
      </c>
      <c r="R52" s="298" t="s">
        <v>693</v>
      </c>
      <c r="S52" s="298" t="s">
        <v>693</v>
      </c>
      <c r="T52" s="298" t="s">
        <v>693</v>
      </c>
      <c r="U52" s="298" t="s">
        <v>693</v>
      </c>
      <c r="V52" s="298" t="s">
        <v>693</v>
      </c>
      <c r="W52" s="298" t="s">
        <v>694</v>
      </c>
      <c r="X52" s="298" t="s">
        <v>695</v>
      </c>
      <c r="Y52" s="298" t="s">
        <v>696</v>
      </c>
      <c r="Z52" s="302" t="s">
        <v>478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</row>
    <row r="53" spans="1:96" s="12" customFormat="1" ht="28.5">
      <c r="A53" s="317">
        <v>2</v>
      </c>
      <c r="B53" s="271" t="s">
        <v>697</v>
      </c>
      <c r="C53" s="303" t="s">
        <v>75</v>
      </c>
      <c r="D53" s="298" t="s">
        <v>478</v>
      </c>
      <c r="E53" s="298" t="s">
        <v>79</v>
      </c>
      <c r="F53" s="298" t="s">
        <v>478</v>
      </c>
      <c r="G53" s="278" t="s">
        <v>75</v>
      </c>
      <c r="H53" s="280">
        <v>134600</v>
      </c>
      <c r="I53" s="281" t="s">
        <v>451</v>
      </c>
      <c r="J53" s="274" t="s">
        <v>75</v>
      </c>
      <c r="K53" s="303" t="s">
        <v>691</v>
      </c>
      <c r="L53" s="298" t="s">
        <v>698</v>
      </c>
      <c r="M53" s="278" t="s">
        <v>75</v>
      </c>
      <c r="N53" s="278" t="s">
        <v>75</v>
      </c>
      <c r="O53" s="278"/>
      <c r="P53" s="278"/>
      <c r="Q53" s="278" t="s">
        <v>75</v>
      </c>
      <c r="R53" s="278" t="s">
        <v>75</v>
      </c>
      <c r="S53" s="278" t="s">
        <v>75</v>
      </c>
      <c r="T53" s="278" t="s">
        <v>75</v>
      </c>
      <c r="U53" s="278" t="s">
        <v>75</v>
      </c>
      <c r="V53" s="278" t="s">
        <v>75</v>
      </c>
      <c r="W53" s="278" t="s">
        <v>75</v>
      </c>
      <c r="X53" s="278" t="s">
        <v>75</v>
      </c>
      <c r="Y53" s="278" t="s">
        <v>75</v>
      </c>
      <c r="Z53" s="282" t="s">
        <v>75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</row>
    <row r="54" spans="1:96" s="18" customFormat="1" ht="28.5">
      <c r="A54" s="270">
        <v>3</v>
      </c>
      <c r="B54" s="271" t="s">
        <v>699</v>
      </c>
      <c r="C54" s="303" t="s">
        <v>75</v>
      </c>
      <c r="D54" s="298" t="s">
        <v>478</v>
      </c>
      <c r="E54" s="298" t="s">
        <v>79</v>
      </c>
      <c r="F54" s="298" t="s">
        <v>478</v>
      </c>
      <c r="G54" s="278" t="s">
        <v>75</v>
      </c>
      <c r="H54" s="280">
        <v>647901.48</v>
      </c>
      <c r="I54" s="281" t="s">
        <v>451</v>
      </c>
      <c r="J54" s="274" t="s">
        <v>235</v>
      </c>
      <c r="K54" s="303" t="s">
        <v>691</v>
      </c>
      <c r="L54" s="298" t="s">
        <v>75</v>
      </c>
      <c r="M54" s="278" t="s">
        <v>75</v>
      </c>
      <c r="N54" s="278" t="s">
        <v>75</v>
      </c>
      <c r="O54" s="278"/>
      <c r="P54" s="278"/>
      <c r="Q54" s="278" t="s">
        <v>75</v>
      </c>
      <c r="R54" s="278" t="s">
        <v>75</v>
      </c>
      <c r="S54" s="278" t="s">
        <v>75</v>
      </c>
      <c r="T54" s="278" t="s">
        <v>75</v>
      </c>
      <c r="U54" s="278" t="s">
        <v>75</v>
      </c>
      <c r="V54" s="278" t="s">
        <v>75</v>
      </c>
      <c r="W54" s="278" t="s">
        <v>75</v>
      </c>
      <c r="X54" s="278" t="s">
        <v>75</v>
      </c>
      <c r="Y54" s="278" t="s">
        <v>75</v>
      </c>
      <c r="Z54" s="282" t="s">
        <v>75</v>
      </c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</row>
    <row r="55" spans="1:96" s="174" customFormat="1" ht="15">
      <c r="A55" s="396" t="s">
        <v>0</v>
      </c>
      <c r="B55" s="397"/>
      <c r="C55" s="397"/>
      <c r="D55" s="397"/>
      <c r="E55" s="397"/>
      <c r="F55" s="397"/>
      <c r="G55" s="397"/>
      <c r="H55" s="283">
        <f>SUM(H52:H54)</f>
        <v>5264929.9</v>
      </c>
      <c r="I55" s="292"/>
      <c r="J55" s="313"/>
      <c r="K55" s="286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87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</row>
    <row r="56" spans="1:96" s="131" customFormat="1" ht="15">
      <c r="A56" s="403" t="s">
        <v>143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5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</row>
    <row r="57" spans="1:96" s="18" customFormat="1" ht="185.25">
      <c r="A57" s="270">
        <v>1</v>
      </c>
      <c r="B57" s="309" t="s">
        <v>723</v>
      </c>
      <c r="C57" s="272" t="s">
        <v>724</v>
      </c>
      <c r="D57" s="273" t="s">
        <v>478</v>
      </c>
      <c r="E57" s="273" t="s">
        <v>79</v>
      </c>
      <c r="F57" s="273" t="s">
        <v>79</v>
      </c>
      <c r="G57" s="273">
        <v>1951</v>
      </c>
      <c r="H57" s="335">
        <v>4446000</v>
      </c>
      <c r="I57" s="334" t="s">
        <v>889</v>
      </c>
      <c r="J57" s="274" t="s">
        <v>725</v>
      </c>
      <c r="K57" s="314" t="s">
        <v>726</v>
      </c>
      <c r="L57" s="277" t="s">
        <v>229</v>
      </c>
      <c r="M57" s="273" t="s">
        <v>727</v>
      </c>
      <c r="N57" s="273" t="s">
        <v>728</v>
      </c>
      <c r="O57" s="273" t="s">
        <v>729</v>
      </c>
      <c r="P57" s="273" t="s">
        <v>730</v>
      </c>
      <c r="Q57" s="273" t="s">
        <v>234</v>
      </c>
      <c r="R57" s="273" t="s">
        <v>490</v>
      </c>
      <c r="S57" s="273" t="s">
        <v>731</v>
      </c>
      <c r="T57" s="273" t="s">
        <v>234</v>
      </c>
      <c r="U57" s="273" t="s">
        <v>73</v>
      </c>
      <c r="V57" s="273" t="s">
        <v>233</v>
      </c>
      <c r="W57" s="273">
        <v>1852.7</v>
      </c>
      <c r="X57" s="273">
        <v>3</v>
      </c>
      <c r="Y57" s="273" t="s">
        <v>478</v>
      </c>
      <c r="Z57" s="279" t="s">
        <v>79</v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</row>
    <row r="58" spans="1:96" s="18" customFormat="1" ht="85.5">
      <c r="A58" s="270">
        <v>2</v>
      </c>
      <c r="B58" s="309" t="s">
        <v>732</v>
      </c>
      <c r="C58" s="272" t="s">
        <v>733</v>
      </c>
      <c r="D58" s="273" t="s">
        <v>478</v>
      </c>
      <c r="E58" s="273" t="s">
        <v>79</v>
      </c>
      <c r="F58" s="273" t="s">
        <v>79</v>
      </c>
      <c r="G58" s="273">
        <v>1979</v>
      </c>
      <c r="H58" s="310">
        <v>1328942.99</v>
      </c>
      <c r="I58" s="281" t="s">
        <v>451</v>
      </c>
      <c r="J58" s="274" t="s">
        <v>734</v>
      </c>
      <c r="K58" s="314" t="s">
        <v>726</v>
      </c>
      <c r="L58" s="273" t="s">
        <v>229</v>
      </c>
      <c r="M58" s="273"/>
      <c r="N58" s="273" t="s">
        <v>735</v>
      </c>
      <c r="O58" s="273"/>
      <c r="P58" s="273" t="s">
        <v>736</v>
      </c>
      <c r="Q58" s="273" t="s">
        <v>234</v>
      </c>
      <c r="R58" s="273" t="s">
        <v>490</v>
      </c>
      <c r="S58" s="273" t="s">
        <v>75</v>
      </c>
      <c r="T58" s="273" t="s">
        <v>234</v>
      </c>
      <c r="U58" s="273" t="s">
        <v>73</v>
      </c>
      <c r="V58" s="273" t="s">
        <v>234</v>
      </c>
      <c r="W58" s="273">
        <v>485.3</v>
      </c>
      <c r="X58" s="273">
        <v>1</v>
      </c>
      <c r="Y58" s="273" t="s">
        <v>478</v>
      </c>
      <c r="Z58" s="279" t="s">
        <v>79</v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</row>
    <row r="59" spans="1:96" s="18" customFormat="1" ht="28.5">
      <c r="A59" s="270">
        <v>3</v>
      </c>
      <c r="B59" s="309" t="s">
        <v>737</v>
      </c>
      <c r="C59" s="272" t="s">
        <v>733</v>
      </c>
      <c r="D59" s="273" t="s">
        <v>478</v>
      </c>
      <c r="E59" s="273" t="s">
        <v>79</v>
      </c>
      <c r="F59" s="273" t="s">
        <v>79</v>
      </c>
      <c r="G59" s="273">
        <v>2008</v>
      </c>
      <c r="H59" s="310">
        <v>566526.7</v>
      </c>
      <c r="I59" s="281" t="s">
        <v>451</v>
      </c>
      <c r="J59" s="274" t="s">
        <v>75</v>
      </c>
      <c r="K59" s="314" t="s">
        <v>726</v>
      </c>
      <c r="L59" s="273" t="s">
        <v>75</v>
      </c>
      <c r="M59" s="273" t="s">
        <v>75</v>
      </c>
      <c r="N59" s="273" t="s">
        <v>75</v>
      </c>
      <c r="O59" s="273"/>
      <c r="P59" s="273" t="s">
        <v>738</v>
      </c>
      <c r="Q59" s="273" t="s">
        <v>75</v>
      </c>
      <c r="R59" s="273" t="s">
        <v>75</v>
      </c>
      <c r="S59" s="273" t="s">
        <v>75</v>
      </c>
      <c r="T59" s="273" t="s">
        <v>75</v>
      </c>
      <c r="U59" s="273" t="s">
        <v>75</v>
      </c>
      <c r="V59" s="273" t="s">
        <v>75</v>
      </c>
      <c r="W59" s="273" t="s">
        <v>75</v>
      </c>
      <c r="X59" s="273" t="s">
        <v>75</v>
      </c>
      <c r="Y59" s="273" t="s">
        <v>75</v>
      </c>
      <c r="Z59" s="279" t="s">
        <v>75</v>
      </c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</row>
    <row r="60" spans="1:96" s="18" customFormat="1" ht="14.25">
      <c r="A60" s="270">
        <v>4</v>
      </c>
      <c r="B60" s="309" t="s">
        <v>739</v>
      </c>
      <c r="C60" s="272" t="s">
        <v>75</v>
      </c>
      <c r="D60" s="273" t="s">
        <v>478</v>
      </c>
      <c r="E60" s="273" t="s">
        <v>79</v>
      </c>
      <c r="F60" s="273" t="s">
        <v>79</v>
      </c>
      <c r="G60" s="273">
        <v>2006</v>
      </c>
      <c r="H60" s="310">
        <v>75481.67</v>
      </c>
      <c r="I60" s="281" t="s">
        <v>451</v>
      </c>
      <c r="J60" s="274" t="s">
        <v>75</v>
      </c>
      <c r="K60" s="314" t="s">
        <v>726</v>
      </c>
      <c r="L60" s="273" t="s">
        <v>75</v>
      </c>
      <c r="M60" s="273" t="s">
        <v>75</v>
      </c>
      <c r="N60" s="273" t="s">
        <v>75</v>
      </c>
      <c r="O60" s="273"/>
      <c r="P60" s="273"/>
      <c r="Q60" s="273" t="s">
        <v>75</v>
      </c>
      <c r="R60" s="273" t="s">
        <v>75</v>
      </c>
      <c r="S60" s="273" t="s">
        <v>75</v>
      </c>
      <c r="T60" s="273" t="s">
        <v>75</v>
      </c>
      <c r="U60" s="273" t="s">
        <v>75</v>
      </c>
      <c r="V60" s="273" t="s">
        <v>75</v>
      </c>
      <c r="W60" s="273" t="s">
        <v>75</v>
      </c>
      <c r="X60" s="273" t="s">
        <v>75</v>
      </c>
      <c r="Y60" s="273" t="s">
        <v>75</v>
      </c>
      <c r="Z60" s="279" t="s">
        <v>75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</row>
    <row r="61" spans="1:96" s="18" customFormat="1" ht="14.25">
      <c r="A61" s="270">
        <v>5</v>
      </c>
      <c r="B61" s="309" t="s">
        <v>740</v>
      </c>
      <c r="C61" s="272" t="s">
        <v>724</v>
      </c>
      <c r="D61" s="273" t="s">
        <v>478</v>
      </c>
      <c r="E61" s="273" t="s">
        <v>79</v>
      </c>
      <c r="F61" s="273" t="s">
        <v>79</v>
      </c>
      <c r="G61" s="273">
        <v>2019</v>
      </c>
      <c r="H61" s="310">
        <v>1167446.29</v>
      </c>
      <c r="I61" s="281" t="s">
        <v>451</v>
      </c>
      <c r="J61" s="274" t="s">
        <v>75</v>
      </c>
      <c r="K61" s="314" t="s">
        <v>741</v>
      </c>
      <c r="L61" s="273" t="s">
        <v>75</v>
      </c>
      <c r="M61" s="273" t="s">
        <v>75</v>
      </c>
      <c r="N61" s="273" t="s">
        <v>75</v>
      </c>
      <c r="O61" s="273"/>
      <c r="P61" s="273"/>
      <c r="Q61" s="273" t="s">
        <v>75</v>
      </c>
      <c r="R61" s="273" t="s">
        <v>75</v>
      </c>
      <c r="S61" s="273" t="s">
        <v>75</v>
      </c>
      <c r="T61" s="273" t="s">
        <v>75</v>
      </c>
      <c r="U61" s="273" t="s">
        <v>75</v>
      </c>
      <c r="V61" s="273" t="s">
        <v>75</v>
      </c>
      <c r="W61" s="273" t="s">
        <v>75</v>
      </c>
      <c r="X61" s="273" t="s">
        <v>75</v>
      </c>
      <c r="Y61" s="273" t="s">
        <v>75</v>
      </c>
      <c r="Z61" s="279" t="s">
        <v>75</v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</row>
    <row r="62" spans="1:96" s="174" customFormat="1" ht="15">
      <c r="A62" s="396" t="s">
        <v>17</v>
      </c>
      <c r="B62" s="397"/>
      <c r="C62" s="397"/>
      <c r="D62" s="397"/>
      <c r="E62" s="397"/>
      <c r="F62" s="397"/>
      <c r="G62" s="397"/>
      <c r="H62" s="283">
        <f>SUM(H57:H61)</f>
        <v>7584397.65</v>
      </c>
      <c r="I62" s="292"/>
      <c r="J62" s="293"/>
      <c r="K62" s="286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87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</row>
    <row r="63" spans="1:96" s="131" customFormat="1" ht="15">
      <c r="A63" s="403" t="s">
        <v>144</v>
      </c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5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</row>
    <row r="64" spans="1:96" s="18" customFormat="1" ht="57">
      <c r="A64" s="270">
        <v>1</v>
      </c>
      <c r="B64" s="306" t="s">
        <v>881</v>
      </c>
      <c r="C64" s="306" t="s">
        <v>882</v>
      </c>
      <c r="D64" s="298" t="s">
        <v>478</v>
      </c>
      <c r="E64" s="298" t="s">
        <v>79</v>
      </c>
      <c r="F64" s="298" t="s">
        <v>880</v>
      </c>
      <c r="G64" s="298" t="s">
        <v>804</v>
      </c>
      <c r="H64" s="332">
        <v>9308000</v>
      </c>
      <c r="I64" s="334" t="s">
        <v>889</v>
      </c>
      <c r="J64" s="307" t="s">
        <v>805</v>
      </c>
      <c r="K64" s="308" t="s">
        <v>806</v>
      </c>
      <c r="L64" s="298" t="s">
        <v>807</v>
      </c>
      <c r="M64" s="298" t="s">
        <v>814</v>
      </c>
      <c r="N64" s="298" t="s">
        <v>808</v>
      </c>
      <c r="O64" s="298" t="s">
        <v>809</v>
      </c>
      <c r="P64" s="298" t="s">
        <v>810</v>
      </c>
      <c r="Q64" s="298" t="s">
        <v>234</v>
      </c>
      <c r="R64" s="298" t="s">
        <v>233</v>
      </c>
      <c r="S64" s="298" t="s">
        <v>233</v>
      </c>
      <c r="T64" s="298" t="s">
        <v>234</v>
      </c>
      <c r="U64" s="298" t="s">
        <v>75</v>
      </c>
      <c r="V64" s="298" t="s">
        <v>233</v>
      </c>
      <c r="W64" s="298" t="s">
        <v>811</v>
      </c>
      <c r="X64" s="298" t="s">
        <v>812</v>
      </c>
      <c r="Y64" s="298" t="s">
        <v>813</v>
      </c>
      <c r="Z64" s="302" t="s">
        <v>478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</row>
    <row r="65" spans="1:96" s="18" customFormat="1" ht="28.5">
      <c r="A65" s="270">
        <v>2</v>
      </c>
      <c r="B65" s="309" t="s">
        <v>883</v>
      </c>
      <c r="C65" s="272" t="s">
        <v>884</v>
      </c>
      <c r="D65" s="298" t="s">
        <v>478</v>
      </c>
      <c r="E65" s="298" t="s">
        <v>79</v>
      </c>
      <c r="F65" s="273" t="s">
        <v>79</v>
      </c>
      <c r="G65" s="273">
        <v>1966</v>
      </c>
      <c r="H65" s="310">
        <v>10768.44</v>
      </c>
      <c r="I65" s="281" t="s">
        <v>451</v>
      </c>
      <c r="J65" s="274" t="s">
        <v>815</v>
      </c>
      <c r="K65" s="308" t="s">
        <v>878</v>
      </c>
      <c r="L65" s="318" t="s">
        <v>816</v>
      </c>
      <c r="M65" s="273" t="s">
        <v>75</v>
      </c>
      <c r="N65" s="273" t="s">
        <v>75</v>
      </c>
      <c r="O65" s="273"/>
      <c r="P65" s="273"/>
      <c r="Q65" s="273" t="s">
        <v>75</v>
      </c>
      <c r="R65" s="273" t="s">
        <v>75</v>
      </c>
      <c r="S65" s="273" t="s">
        <v>75</v>
      </c>
      <c r="T65" s="273" t="s">
        <v>75</v>
      </c>
      <c r="U65" s="273" t="s">
        <v>75</v>
      </c>
      <c r="V65" s="273" t="s">
        <v>75</v>
      </c>
      <c r="W65" s="319" t="s">
        <v>817</v>
      </c>
      <c r="X65" s="273" t="s">
        <v>75</v>
      </c>
      <c r="Y65" s="273" t="s">
        <v>75</v>
      </c>
      <c r="Z65" s="279" t="s">
        <v>75</v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</row>
    <row r="66" spans="1:96" s="174" customFormat="1" ht="15">
      <c r="A66" s="396" t="s">
        <v>17</v>
      </c>
      <c r="B66" s="397"/>
      <c r="C66" s="397"/>
      <c r="D66" s="397"/>
      <c r="E66" s="397"/>
      <c r="F66" s="397"/>
      <c r="G66" s="397"/>
      <c r="H66" s="283">
        <f>SUM(H64:H65)</f>
        <v>9318768.44</v>
      </c>
      <c r="I66" s="292"/>
      <c r="J66" s="313"/>
      <c r="K66" s="286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87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</row>
    <row r="67" spans="1:96" s="131" customFormat="1" ht="15">
      <c r="A67" s="403" t="s">
        <v>101</v>
      </c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5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</row>
    <row r="68" spans="1:96" s="18" customFormat="1" ht="213.75">
      <c r="A68" s="270">
        <v>1</v>
      </c>
      <c r="B68" s="309" t="s">
        <v>837</v>
      </c>
      <c r="C68" s="272" t="s">
        <v>838</v>
      </c>
      <c r="D68" s="273" t="s">
        <v>478</v>
      </c>
      <c r="E68" s="273" t="s">
        <v>79</v>
      </c>
      <c r="F68" s="273" t="s">
        <v>478</v>
      </c>
      <c r="G68" s="273">
        <v>1755</v>
      </c>
      <c r="H68" s="310">
        <v>3096388.98</v>
      </c>
      <c r="I68" s="281" t="s">
        <v>451</v>
      </c>
      <c r="J68" s="274" t="s">
        <v>839</v>
      </c>
      <c r="K68" s="314" t="s">
        <v>840</v>
      </c>
      <c r="L68" s="277" t="s">
        <v>841</v>
      </c>
      <c r="M68" s="273" t="s">
        <v>842</v>
      </c>
      <c r="N68" s="273" t="s">
        <v>843</v>
      </c>
      <c r="O68" s="273" t="s">
        <v>844</v>
      </c>
      <c r="P68" s="273" t="s">
        <v>845</v>
      </c>
      <c r="Q68" s="273" t="s">
        <v>234</v>
      </c>
      <c r="R68" s="273" t="s">
        <v>233</v>
      </c>
      <c r="S68" s="273" t="s">
        <v>233</v>
      </c>
      <c r="T68" s="273" t="s">
        <v>233</v>
      </c>
      <c r="U68" s="273" t="s">
        <v>73</v>
      </c>
      <c r="V68" s="273" t="s">
        <v>233</v>
      </c>
      <c r="W68" s="273">
        <v>3001</v>
      </c>
      <c r="X68" s="273">
        <v>4</v>
      </c>
      <c r="Y68" s="273" t="s">
        <v>478</v>
      </c>
      <c r="Z68" s="279" t="s">
        <v>478</v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</row>
    <row r="69" spans="1:96" s="174" customFormat="1" ht="15.75" thickBot="1">
      <c r="A69" s="394" t="s">
        <v>17</v>
      </c>
      <c r="B69" s="395"/>
      <c r="C69" s="395"/>
      <c r="D69" s="395"/>
      <c r="E69" s="395"/>
      <c r="F69" s="395"/>
      <c r="G69" s="395"/>
      <c r="H69" s="320">
        <f>SUM(H68)</f>
        <v>3096388.98</v>
      </c>
      <c r="I69" s="321"/>
      <c r="J69" s="322"/>
      <c r="K69" s="323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5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</row>
    <row r="70" spans="1:96" s="9" customFormat="1" ht="15" thickBot="1">
      <c r="A70" s="268"/>
      <c r="B70" s="262"/>
      <c r="C70" s="263"/>
      <c r="D70" s="264"/>
      <c r="E70" s="264"/>
      <c r="F70" s="264"/>
      <c r="G70" s="264"/>
      <c r="H70" s="265"/>
      <c r="I70" s="266"/>
      <c r="J70" s="267"/>
      <c r="K70" s="263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</row>
    <row r="71" spans="1:96" s="60" customFormat="1" ht="18" customHeight="1" thickBot="1">
      <c r="A71" s="326"/>
      <c r="B71" s="327"/>
      <c r="C71" s="263"/>
      <c r="D71" s="329"/>
      <c r="E71" s="330"/>
      <c r="F71" s="418" t="s">
        <v>152</v>
      </c>
      <c r="G71" s="419"/>
      <c r="H71" s="344">
        <f>SUM(H17,H23,H27,H30,H36,H42,H50,H55,H62,H66,H69)</f>
        <v>88334831.75000001</v>
      </c>
      <c r="I71" s="328"/>
      <c r="J71" s="267"/>
      <c r="K71" s="263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</row>
  </sheetData>
  <sheetProtection/>
  <mergeCells count="44">
    <mergeCell ref="F71:G71"/>
    <mergeCell ref="Z3:Z4"/>
    <mergeCell ref="L3:N3"/>
    <mergeCell ref="A18:Z18"/>
    <mergeCell ref="A37:Z37"/>
    <mergeCell ref="A43:Z43"/>
    <mergeCell ref="A55:G55"/>
    <mergeCell ref="B3:B4"/>
    <mergeCell ref="A28:Z28"/>
    <mergeCell ref="X3:X4"/>
    <mergeCell ref="I3:I4"/>
    <mergeCell ref="D3:D4"/>
    <mergeCell ref="A3:A4"/>
    <mergeCell ref="K3:K4"/>
    <mergeCell ref="G3:G4"/>
    <mergeCell ref="H3:H4"/>
    <mergeCell ref="J3:J4"/>
    <mergeCell ref="A5:Z5"/>
    <mergeCell ref="C3:C4"/>
    <mergeCell ref="A63:Z63"/>
    <mergeCell ref="A51:Z51"/>
    <mergeCell ref="A50:G50"/>
    <mergeCell ref="A42:G42"/>
    <mergeCell ref="A36:G36"/>
    <mergeCell ref="A17:G17"/>
    <mergeCell ref="Y3:Y4"/>
    <mergeCell ref="Q3:V3"/>
    <mergeCell ref="A24:Z24"/>
    <mergeCell ref="A27:G27"/>
    <mergeCell ref="A30:G30"/>
    <mergeCell ref="A31:Z31"/>
    <mergeCell ref="A56:Z56"/>
    <mergeCell ref="J32:J33"/>
    <mergeCell ref="K32:K33"/>
    <mergeCell ref="A69:G69"/>
    <mergeCell ref="A66:G66"/>
    <mergeCell ref="A62:G62"/>
    <mergeCell ref="F3:F4"/>
    <mergeCell ref="P3:P4"/>
    <mergeCell ref="W3:W4"/>
    <mergeCell ref="E3:E4"/>
    <mergeCell ref="O3:O4"/>
    <mergeCell ref="A67:Z67"/>
    <mergeCell ref="A23:G2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3" r:id="rId1"/>
  <headerFooter alignWithMargins="0">
    <oddFooter>&amp;CStrona &amp;P z &amp;N</oddFooter>
  </headerFooter>
  <colBreaks count="1" manualBreakCount="1">
    <brk id="1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1"/>
  <sheetViews>
    <sheetView tabSelected="1" view="pageBreakPreview" zoomScale="85" zoomScaleNormal="85" zoomScaleSheetLayoutView="85" zoomScalePageLayoutView="0" workbookViewId="0" topLeftCell="A649">
      <selection activeCell="E671" sqref="E671"/>
    </sheetView>
  </sheetViews>
  <sheetFormatPr defaultColWidth="9.140625" defaultRowHeight="14.25" customHeight="1"/>
  <cols>
    <col min="1" max="1" width="5.57421875" style="60" customWidth="1"/>
    <col min="2" max="2" width="47.57421875" style="95" customWidth="1"/>
    <col min="3" max="3" width="15.421875" style="43" customWidth="1"/>
    <col min="4" max="4" width="18.421875" style="106" customWidth="1"/>
    <col min="5" max="5" width="13.8515625" style="346" bestFit="1" customWidth="1"/>
    <col min="6" max="6" width="13.8515625" style="0" bestFit="1" customWidth="1"/>
  </cols>
  <sheetData>
    <row r="1" spans="1:4" ht="14.25" customHeight="1">
      <c r="A1" s="137" t="s">
        <v>109</v>
      </c>
      <c r="D1" s="99"/>
    </row>
    <row r="3" spans="1:4" ht="28.5" customHeight="1">
      <c r="A3" s="3" t="s">
        <v>19</v>
      </c>
      <c r="B3" s="65" t="s">
        <v>27</v>
      </c>
      <c r="C3" s="3" t="s">
        <v>28</v>
      </c>
      <c r="D3" s="100" t="s">
        <v>29</v>
      </c>
    </row>
    <row r="4" spans="1:4" ht="14.25" customHeight="1">
      <c r="A4" s="424" t="s">
        <v>72</v>
      </c>
      <c r="B4" s="424"/>
      <c r="C4" s="424"/>
      <c r="D4" s="424"/>
    </row>
    <row r="5" spans="1:4" ht="14.25" customHeight="1">
      <c r="A5" s="426" t="s">
        <v>426</v>
      </c>
      <c r="B5" s="426"/>
      <c r="C5" s="426"/>
      <c r="D5" s="426"/>
    </row>
    <row r="6" spans="1:5" s="12" customFormat="1" ht="12.75">
      <c r="A6" s="2">
        <v>1</v>
      </c>
      <c r="B6" s="140" t="s">
        <v>239</v>
      </c>
      <c r="C6" s="21">
        <v>2016</v>
      </c>
      <c r="D6" s="142">
        <v>883.14</v>
      </c>
      <c r="E6" s="347"/>
    </row>
    <row r="7" spans="1:5" s="12" customFormat="1" ht="12.75">
      <c r="A7" s="2">
        <v>2</v>
      </c>
      <c r="B7" s="140" t="s">
        <v>240</v>
      </c>
      <c r="C7" s="21">
        <v>2016</v>
      </c>
      <c r="D7" s="142">
        <v>1618.68</v>
      </c>
      <c r="E7" s="347"/>
    </row>
    <row r="8" spans="1:5" s="12" customFormat="1" ht="12.75">
      <c r="A8" s="2">
        <v>3</v>
      </c>
      <c r="B8" s="140" t="s">
        <v>241</v>
      </c>
      <c r="C8" s="21">
        <v>2016</v>
      </c>
      <c r="D8" s="142">
        <v>1853.61</v>
      </c>
      <c r="E8" s="347"/>
    </row>
    <row r="9" spans="1:5" s="12" customFormat="1" ht="12.75">
      <c r="A9" s="2">
        <v>4</v>
      </c>
      <c r="B9" s="140" t="s">
        <v>242</v>
      </c>
      <c r="C9" s="21">
        <v>2016</v>
      </c>
      <c r="D9" s="142">
        <v>5244.72</v>
      </c>
      <c r="E9" s="347"/>
    </row>
    <row r="10" spans="1:5" s="12" customFormat="1" ht="12.75">
      <c r="A10" s="2">
        <v>5</v>
      </c>
      <c r="B10" s="140" t="s">
        <v>242</v>
      </c>
      <c r="C10" s="21">
        <v>2016</v>
      </c>
      <c r="D10" s="142">
        <v>5244.72</v>
      </c>
      <c r="E10" s="347"/>
    </row>
    <row r="11" spans="1:5" s="12" customFormat="1" ht="12.75">
      <c r="A11" s="2">
        <v>6</v>
      </c>
      <c r="B11" s="140" t="s">
        <v>243</v>
      </c>
      <c r="C11" s="21">
        <v>2016</v>
      </c>
      <c r="D11" s="142">
        <v>921.27</v>
      </c>
      <c r="E11" s="347"/>
    </row>
    <row r="12" spans="1:5" s="12" customFormat="1" ht="12.75">
      <c r="A12" s="2">
        <v>7</v>
      </c>
      <c r="B12" s="140" t="s">
        <v>244</v>
      </c>
      <c r="C12" s="21">
        <v>2016</v>
      </c>
      <c r="D12" s="142">
        <v>2602.68</v>
      </c>
      <c r="E12" s="347"/>
    </row>
    <row r="13" spans="1:5" s="12" customFormat="1" ht="12.75">
      <c r="A13" s="2">
        <v>8</v>
      </c>
      <c r="B13" s="140" t="s">
        <v>244</v>
      </c>
      <c r="C13" s="21">
        <v>2016</v>
      </c>
      <c r="D13" s="142">
        <v>2602.68</v>
      </c>
      <c r="E13" s="347"/>
    </row>
    <row r="14" spans="1:5" s="12" customFormat="1" ht="12.75">
      <c r="A14" s="2">
        <v>9</v>
      </c>
      <c r="B14" s="140" t="s">
        <v>244</v>
      </c>
      <c r="C14" s="21">
        <v>2016</v>
      </c>
      <c r="D14" s="142">
        <v>2602.68</v>
      </c>
      <c r="E14" s="347"/>
    </row>
    <row r="15" spans="1:5" s="12" customFormat="1" ht="12.75">
      <c r="A15" s="2">
        <v>10</v>
      </c>
      <c r="B15" s="140" t="s">
        <v>244</v>
      </c>
      <c r="C15" s="21">
        <v>2016</v>
      </c>
      <c r="D15" s="142">
        <v>2602.68</v>
      </c>
      <c r="E15" s="347"/>
    </row>
    <row r="16" spans="1:5" s="12" customFormat="1" ht="12.75">
      <c r="A16" s="2">
        <v>11</v>
      </c>
      <c r="B16" s="140" t="s">
        <v>244</v>
      </c>
      <c r="C16" s="21">
        <v>2016</v>
      </c>
      <c r="D16" s="142">
        <v>2602.68</v>
      </c>
      <c r="E16" s="347"/>
    </row>
    <row r="17" spans="1:5" s="12" customFormat="1" ht="12.75">
      <c r="A17" s="2">
        <v>12</v>
      </c>
      <c r="B17" s="140" t="s">
        <v>244</v>
      </c>
      <c r="C17" s="21">
        <v>2016</v>
      </c>
      <c r="D17" s="142">
        <v>2602.68</v>
      </c>
      <c r="E17" s="347"/>
    </row>
    <row r="18" spans="1:5" s="12" customFormat="1" ht="12.75">
      <c r="A18" s="2">
        <v>13</v>
      </c>
      <c r="B18" s="140" t="s">
        <v>244</v>
      </c>
      <c r="C18" s="21">
        <v>2016</v>
      </c>
      <c r="D18" s="142">
        <v>3579.3</v>
      </c>
      <c r="E18" s="347"/>
    </row>
    <row r="19" spans="1:5" s="12" customFormat="1" ht="12.75">
      <c r="A19" s="2">
        <v>14</v>
      </c>
      <c r="B19" s="140" t="s">
        <v>245</v>
      </c>
      <c r="C19" s="21">
        <v>2016</v>
      </c>
      <c r="D19" s="142">
        <v>5762.55</v>
      </c>
      <c r="E19" s="347"/>
    </row>
    <row r="20" spans="1:5" s="12" customFormat="1" ht="12.75">
      <c r="A20" s="2">
        <v>15</v>
      </c>
      <c r="B20" s="140" t="s">
        <v>244</v>
      </c>
      <c r="C20" s="21">
        <v>2016</v>
      </c>
      <c r="D20" s="142">
        <v>2859.75</v>
      </c>
      <c r="E20" s="347"/>
    </row>
    <row r="21" spans="1:5" s="12" customFormat="1" ht="12.75">
      <c r="A21" s="2">
        <v>16</v>
      </c>
      <c r="B21" s="140" t="s">
        <v>244</v>
      </c>
      <c r="C21" s="21">
        <v>2016</v>
      </c>
      <c r="D21" s="142">
        <v>2859.75</v>
      </c>
      <c r="E21" s="347"/>
    </row>
    <row r="22" spans="1:5" s="12" customFormat="1" ht="12.75">
      <c r="A22" s="2">
        <v>17</v>
      </c>
      <c r="B22" s="140" t="s">
        <v>246</v>
      </c>
      <c r="C22" s="21">
        <v>2016</v>
      </c>
      <c r="D22" s="142">
        <v>1618.68</v>
      </c>
      <c r="E22" s="347"/>
    </row>
    <row r="23" spans="1:5" s="12" customFormat="1" ht="12.75">
      <c r="A23" s="2">
        <v>18</v>
      </c>
      <c r="B23" s="140" t="s">
        <v>247</v>
      </c>
      <c r="C23" s="21">
        <v>2016</v>
      </c>
      <c r="D23" s="142">
        <v>2100</v>
      </c>
      <c r="E23" s="347"/>
    </row>
    <row r="24" spans="1:5" s="12" customFormat="1" ht="12.75">
      <c r="A24" s="2">
        <v>19</v>
      </c>
      <c r="B24" s="140" t="s">
        <v>248</v>
      </c>
      <c r="C24" s="21">
        <v>2016</v>
      </c>
      <c r="D24" s="142">
        <v>7450.11</v>
      </c>
      <c r="E24" s="347"/>
    </row>
    <row r="25" spans="1:5" s="12" customFormat="1" ht="12.75">
      <c r="A25" s="2">
        <v>20</v>
      </c>
      <c r="B25" s="140" t="s">
        <v>249</v>
      </c>
      <c r="C25" s="21">
        <v>2016</v>
      </c>
      <c r="D25" s="142">
        <v>1595</v>
      </c>
      <c r="E25" s="347"/>
    </row>
    <row r="26" spans="1:5" s="12" customFormat="1" ht="12.75">
      <c r="A26" s="2">
        <v>21</v>
      </c>
      <c r="B26" s="140" t="s">
        <v>250</v>
      </c>
      <c r="C26" s="21">
        <v>2016</v>
      </c>
      <c r="D26" s="142">
        <v>1939.8</v>
      </c>
      <c r="E26" s="347"/>
    </row>
    <row r="27" spans="1:5" s="12" customFormat="1" ht="12.75">
      <c r="A27" s="2">
        <v>22</v>
      </c>
      <c r="B27" s="140" t="s">
        <v>251</v>
      </c>
      <c r="C27" s="21">
        <v>2016</v>
      </c>
      <c r="D27" s="142">
        <v>563.09</v>
      </c>
      <c r="E27" s="347"/>
    </row>
    <row r="28" spans="1:5" s="12" customFormat="1" ht="12.75">
      <c r="A28" s="2">
        <v>23</v>
      </c>
      <c r="B28" s="140" t="s">
        <v>251</v>
      </c>
      <c r="C28" s="21">
        <v>2016</v>
      </c>
      <c r="D28" s="142">
        <v>563.09</v>
      </c>
      <c r="E28" s="347"/>
    </row>
    <row r="29" spans="1:5" s="12" customFormat="1" ht="12.75">
      <c r="A29" s="2">
        <v>24</v>
      </c>
      <c r="B29" s="140" t="s">
        <v>251</v>
      </c>
      <c r="C29" s="21">
        <v>2016</v>
      </c>
      <c r="D29" s="142">
        <v>563.09</v>
      </c>
      <c r="E29" s="347"/>
    </row>
    <row r="30" spans="1:5" s="12" customFormat="1" ht="12.75">
      <c r="A30" s="2">
        <v>25</v>
      </c>
      <c r="B30" s="140" t="s">
        <v>251</v>
      </c>
      <c r="C30" s="21">
        <v>2016</v>
      </c>
      <c r="D30" s="142">
        <v>563.09</v>
      </c>
      <c r="E30" s="347"/>
    </row>
    <row r="31" spans="1:5" s="12" customFormat="1" ht="12.75">
      <c r="A31" s="2">
        <v>26</v>
      </c>
      <c r="B31" s="140" t="s">
        <v>251</v>
      </c>
      <c r="C31" s="21">
        <v>2016</v>
      </c>
      <c r="D31" s="142">
        <v>563.09</v>
      </c>
      <c r="E31" s="347"/>
    </row>
    <row r="32" spans="1:5" s="12" customFormat="1" ht="12.75">
      <c r="A32" s="2">
        <v>27</v>
      </c>
      <c r="B32" s="140" t="s">
        <v>251</v>
      </c>
      <c r="C32" s="21">
        <v>2016</v>
      </c>
      <c r="D32" s="142">
        <v>563.09</v>
      </c>
      <c r="E32" s="347"/>
    </row>
    <row r="33" spans="1:5" s="12" customFormat="1" ht="12.75">
      <c r="A33" s="2">
        <v>28</v>
      </c>
      <c r="B33" s="140" t="s">
        <v>251</v>
      </c>
      <c r="C33" s="21">
        <v>2016</v>
      </c>
      <c r="D33" s="142">
        <v>563.09</v>
      </c>
      <c r="E33" s="347"/>
    </row>
    <row r="34" spans="1:5" s="12" customFormat="1" ht="12.75">
      <c r="A34" s="2">
        <v>29</v>
      </c>
      <c r="B34" s="140" t="s">
        <v>251</v>
      </c>
      <c r="C34" s="21">
        <v>2016</v>
      </c>
      <c r="D34" s="142">
        <v>563.09</v>
      </c>
      <c r="E34" s="347"/>
    </row>
    <row r="35" spans="1:5" s="12" customFormat="1" ht="12.75">
      <c r="A35" s="2">
        <v>30</v>
      </c>
      <c r="B35" s="140" t="s">
        <v>251</v>
      </c>
      <c r="C35" s="21">
        <v>2016</v>
      </c>
      <c r="D35" s="142">
        <v>563.09</v>
      </c>
      <c r="E35" s="347"/>
    </row>
    <row r="36" spans="1:5" s="12" customFormat="1" ht="12.75">
      <c r="A36" s="2">
        <v>31</v>
      </c>
      <c r="B36" s="140" t="s">
        <v>251</v>
      </c>
      <c r="C36" s="21">
        <v>2016</v>
      </c>
      <c r="D36" s="142">
        <v>563.1</v>
      </c>
      <c r="E36" s="347"/>
    </row>
    <row r="37" spans="1:5" s="12" customFormat="1" ht="12.75">
      <c r="A37" s="2">
        <v>32</v>
      </c>
      <c r="B37" s="140" t="s">
        <v>251</v>
      </c>
      <c r="C37" s="21">
        <v>2016</v>
      </c>
      <c r="D37" s="142">
        <v>563.1</v>
      </c>
      <c r="E37" s="347"/>
    </row>
    <row r="38" spans="1:5" s="12" customFormat="1" ht="12.75">
      <c r="A38" s="2">
        <v>33</v>
      </c>
      <c r="B38" s="140" t="s">
        <v>251</v>
      </c>
      <c r="C38" s="21">
        <v>2016</v>
      </c>
      <c r="D38" s="142">
        <v>563.1</v>
      </c>
      <c r="E38" s="347"/>
    </row>
    <row r="39" spans="1:5" s="12" customFormat="1" ht="12.75">
      <c r="A39" s="2">
        <v>34</v>
      </c>
      <c r="B39" s="140" t="s">
        <v>251</v>
      </c>
      <c r="C39" s="21">
        <v>2016</v>
      </c>
      <c r="D39" s="142">
        <v>563.1</v>
      </c>
      <c r="E39" s="347"/>
    </row>
    <row r="40" spans="1:5" s="12" customFormat="1" ht="12.75">
      <c r="A40" s="2">
        <v>35</v>
      </c>
      <c r="B40" s="140" t="s">
        <v>251</v>
      </c>
      <c r="C40" s="21">
        <v>2016</v>
      </c>
      <c r="D40" s="142">
        <v>563.1</v>
      </c>
      <c r="E40" s="347"/>
    </row>
    <row r="41" spans="1:5" s="12" customFormat="1" ht="12.75">
      <c r="A41" s="2">
        <v>36</v>
      </c>
      <c r="B41" s="140" t="s">
        <v>251</v>
      </c>
      <c r="C41" s="21">
        <v>2016</v>
      </c>
      <c r="D41" s="142">
        <v>563.1</v>
      </c>
      <c r="E41" s="347"/>
    </row>
    <row r="42" spans="1:5" s="12" customFormat="1" ht="12.75">
      <c r="A42" s="2">
        <v>37</v>
      </c>
      <c r="B42" s="140" t="s">
        <v>252</v>
      </c>
      <c r="C42" s="21">
        <v>2016</v>
      </c>
      <c r="D42" s="142">
        <v>633.45</v>
      </c>
      <c r="E42" s="347"/>
    </row>
    <row r="43" spans="1:5" s="12" customFormat="1" ht="12.75">
      <c r="A43" s="2">
        <v>38</v>
      </c>
      <c r="B43" s="140" t="s">
        <v>252</v>
      </c>
      <c r="C43" s="21">
        <v>2016</v>
      </c>
      <c r="D43" s="142">
        <v>633.45</v>
      </c>
      <c r="E43" s="347"/>
    </row>
    <row r="44" spans="1:5" s="12" customFormat="1" ht="12.75">
      <c r="A44" s="2">
        <v>39</v>
      </c>
      <c r="B44" s="140" t="s">
        <v>252</v>
      </c>
      <c r="C44" s="21">
        <v>2016</v>
      </c>
      <c r="D44" s="142">
        <v>633.45</v>
      </c>
      <c r="E44" s="347"/>
    </row>
    <row r="45" spans="1:5" s="12" customFormat="1" ht="12.75">
      <c r="A45" s="2">
        <v>40</v>
      </c>
      <c r="B45" s="140" t="s">
        <v>253</v>
      </c>
      <c r="C45" s="21">
        <v>2016</v>
      </c>
      <c r="D45" s="142">
        <v>829.56</v>
      </c>
      <c r="E45" s="347"/>
    </row>
    <row r="46" spans="1:5" s="12" customFormat="1" ht="12.75">
      <c r="A46" s="2">
        <v>41</v>
      </c>
      <c r="B46" s="140" t="s">
        <v>250</v>
      </c>
      <c r="C46" s="21">
        <v>2016</v>
      </c>
      <c r="D46" s="142">
        <v>3163.56</v>
      </c>
      <c r="E46" s="347"/>
    </row>
    <row r="47" spans="1:5" s="12" customFormat="1" ht="12.75">
      <c r="A47" s="2">
        <v>42</v>
      </c>
      <c r="B47" s="140" t="s">
        <v>250</v>
      </c>
      <c r="C47" s="21">
        <v>2016</v>
      </c>
      <c r="D47" s="142">
        <v>3163.56</v>
      </c>
      <c r="E47" s="347"/>
    </row>
    <row r="48" spans="1:5" s="12" customFormat="1" ht="12.75">
      <c r="A48" s="2">
        <v>43</v>
      </c>
      <c r="B48" s="140" t="s">
        <v>254</v>
      </c>
      <c r="C48" s="21">
        <v>2016</v>
      </c>
      <c r="D48" s="142">
        <v>2627.44</v>
      </c>
      <c r="E48" s="347"/>
    </row>
    <row r="49" spans="1:5" s="12" customFormat="1" ht="12.75">
      <c r="A49" s="2">
        <v>44</v>
      </c>
      <c r="B49" s="140" t="s">
        <v>249</v>
      </c>
      <c r="C49" s="21">
        <v>2016</v>
      </c>
      <c r="D49" s="142">
        <v>1574</v>
      </c>
      <c r="E49" s="347"/>
    </row>
    <row r="50" spans="1:5" s="12" customFormat="1" ht="12.75">
      <c r="A50" s="2">
        <v>45</v>
      </c>
      <c r="B50" s="140" t="s">
        <v>255</v>
      </c>
      <c r="C50" s="21">
        <v>2016</v>
      </c>
      <c r="D50" s="142">
        <v>1037</v>
      </c>
      <c r="E50" s="347"/>
    </row>
    <row r="51" spans="1:5" s="12" customFormat="1" ht="12.75">
      <c r="A51" s="2">
        <v>46</v>
      </c>
      <c r="B51" s="140" t="s">
        <v>256</v>
      </c>
      <c r="C51" s="21">
        <v>2016</v>
      </c>
      <c r="D51" s="142">
        <v>269</v>
      </c>
      <c r="E51" s="347"/>
    </row>
    <row r="52" spans="1:5" s="12" customFormat="1" ht="12.75">
      <c r="A52" s="2">
        <v>47</v>
      </c>
      <c r="B52" s="140" t="s">
        <v>258</v>
      </c>
      <c r="C52" s="21">
        <v>2017</v>
      </c>
      <c r="D52" s="142">
        <v>816.72</v>
      </c>
      <c r="E52" s="347"/>
    </row>
    <row r="53" spans="1:5" s="12" customFormat="1" ht="12.75">
      <c r="A53" s="2">
        <v>48</v>
      </c>
      <c r="B53" s="140" t="s">
        <v>259</v>
      </c>
      <c r="C53" s="21">
        <v>2017</v>
      </c>
      <c r="D53" s="142">
        <v>31950</v>
      </c>
      <c r="E53" s="347"/>
    </row>
    <row r="54" spans="1:5" s="12" customFormat="1" ht="12.75">
      <c r="A54" s="2">
        <v>49</v>
      </c>
      <c r="B54" s="140" t="s">
        <v>260</v>
      </c>
      <c r="C54" s="21">
        <v>2017</v>
      </c>
      <c r="D54" s="142">
        <v>11685</v>
      </c>
      <c r="E54" s="347"/>
    </row>
    <row r="55" spans="1:5" s="12" customFormat="1" ht="12.75">
      <c r="A55" s="2">
        <v>50</v>
      </c>
      <c r="B55" s="140" t="s">
        <v>432</v>
      </c>
      <c r="C55" s="21">
        <v>2017</v>
      </c>
      <c r="D55" s="142">
        <v>2386</v>
      </c>
      <c r="E55" s="347"/>
    </row>
    <row r="56" spans="1:5" s="12" customFormat="1" ht="12.75">
      <c r="A56" s="2">
        <v>51</v>
      </c>
      <c r="B56" s="140" t="s">
        <v>251</v>
      </c>
      <c r="C56" s="21">
        <v>2017</v>
      </c>
      <c r="D56" s="142">
        <v>633.45</v>
      </c>
      <c r="E56" s="347"/>
    </row>
    <row r="57" spans="1:5" s="12" customFormat="1" ht="12.75">
      <c r="A57" s="2">
        <v>52</v>
      </c>
      <c r="B57" s="140" t="s">
        <v>251</v>
      </c>
      <c r="C57" s="21">
        <v>2017</v>
      </c>
      <c r="D57" s="142">
        <v>633.45</v>
      </c>
      <c r="E57" s="347"/>
    </row>
    <row r="58" spans="1:5" s="12" customFormat="1" ht="12.75">
      <c r="A58" s="2">
        <v>53</v>
      </c>
      <c r="B58" s="140" t="s">
        <v>251</v>
      </c>
      <c r="C58" s="21">
        <v>2017</v>
      </c>
      <c r="D58" s="142">
        <v>633.45</v>
      </c>
      <c r="E58" s="347"/>
    </row>
    <row r="59" spans="1:5" s="12" customFormat="1" ht="12.75">
      <c r="A59" s="2">
        <v>54</v>
      </c>
      <c r="B59" s="140" t="s">
        <v>251</v>
      </c>
      <c r="C59" s="21">
        <v>2017</v>
      </c>
      <c r="D59" s="142">
        <v>633.45</v>
      </c>
      <c r="E59" s="347"/>
    </row>
    <row r="60" spans="1:5" s="12" customFormat="1" ht="12.75">
      <c r="A60" s="2">
        <v>55</v>
      </c>
      <c r="B60" s="140" t="s">
        <v>251</v>
      </c>
      <c r="C60" s="21">
        <v>2017</v>
      </c>
      <c r="D60" s="142">
        <v>633.45</v>
      </c>
      <c r="E60" s="347"/>
    </row>
    <row r="61" spans="1:5" s="12" customFormat="1" ht="12.75">
      <c r="A61" s="2">
        <v>56</v>
      </c>
      <c r="B61" s="140" t="s">
        <v>386</v>
      </c>
      <c r="C61" s="21">
        <v>2018</v>
      </c>
      <c r="D61" s="142">
        <v>984</v>
      </c>
      <c r="E61" s="347"/>
    </row>
    <row r="62" spans="1:5" s="12" customFormat="1" ht="12.75">
      <c r="A62" s="2">
        <v>57</v>
      </c>
      <c r="B62" s="140" t="s">
        <v>387</v>
      </c>
      <c r="C62" s="21">
        <v>2019</v>
      </c>
      <c r="D62" s="142">
        <v>664.2</v>
      </c>
      <c r="E62" s="347"/>
    </row>
    <row r="63" spans="1:5" s="12" customFormat="1" ht="12.75">
      <c r="A63" s="2">
        <v>58</v>
      </c>
      <c r="B63" s="140" t="s">
        <v>387</v>
      </c>
      <c r="C63" s="21">
        <v>2019</v>
      </c>
      <c r="D63" s="142">
        <v>664.2</v>
      </c>
      <c r="E63" s="347"/>
    </row>
    <row r="64" spans="1:5" s="12" customFormat="1" ht="12.75">
      <c r="A64" s="2">
        <v>59</v>
      </c>
      <c r="B64" s="140" t="s">
        <v>387</v>
      </c>
      <c r="C64" s="21">
        <v>2019</v>
      </c>
      <c r="D64" s="142">
        <v>664.2</v>
      </c>
      <c r="E64" s="347"/>
    </row>
    <row r="65" spans="1:5" s="12" customFormat="1" ht="12.75">
      <c r="A65" s="2">
        <v>60</v>
      </c>
      <c r="B65" s="140" t="s">
        <v>387</v>
      </c>
      <c r="C65" s="21">
        <v>2019</v>
      </c>
      <c r="D65" s="142">
        <v>664.2</v>
      </c>
      <c r="E65" s="347"/>
    </row>
    <row r="66" spans="1:5" s="12" customFormat="1" ht="12.75">
      <c r="A66" s="2">
        <v>61</v>
      </c>
      <c r="B66" s="140" t="s">
        <v>387</v>
      </c>
      <c r="C66" s="21">
        <v>2019</v>
      </c>
      <c r="D66" s="142">
        <v>664.2</v>
      </c>
      <c r="E66" s="347"/>
    </row>
    <row r="67" spans="1:5" s="12" customFormat="1" ht="12.75">
      <c r="A67" s="2">
        <v>62</v>
      </c>
      <c r="B67" s="140" t="s">
        <v>387</v>
      </c>
      <c r="C67" s="21">
        <v>2019</v>
      </c>
      <c r="D67" s="142">
        <v>664.2</v>
      </c>
      <c r="E67" s="347"/>
    </row>
    <row r="68" spans="1:5" s="12" customFormat="1" ht="12.75">
      <c r="A68" s="2">
        <v>63</v>
      </c>
      <c r="B68" s="140" t="s">
        <v>387</v>
      </c>
      <c r="C68" s="21">
        <v>2019</v>
      </c>
      <c r="D68" s="142">
        <v>664.2</v>
      </c>
      <c r="E68" s="347"/>
    </row>
    <row r="69" spans="1:5" s="12" customFormat="1" ht="12.75">
      <c r="A69" s="2">
        <v>64</v>
      </c>
      <c r="B69" s="140" t="s">
        <v>387</v>
      </c>
      <c r="C69" s="21">
        <v>2019</v>
      </c>
      <c r="D69" s="142">
        <v>664.2</v>
      </c>
      <c r="E69" s="347"/>
    </row>
    <row r="70" spans="1:5" s="12" customFormat="1" ht="12.75">
      <c r="A70" s="2">
        <v>65</v>
      </c>
      <c r="B70" s="140" t="s">
        <v>387</v>
      </c>
      <c r="C70" s="21">
        <v>2019</v>
      </c>
      <c r="D70" s="142">
        <v>664.2</v>
      </c>
      <c r="E70" s="347"/>
    </row>
    <row r="71" spans="1:5" s="12" customFormat="1" ht="12.75">
      <c r="A71" s="2">
        <v>66</v>
      </c>
      <c r="B71" s="140" t="s">
        <v>387</v>
      </c>
      <c r="C71" s="21">
        <v>2019</v>
      </c>
      <c r="D71" s="142">
        <v>664.2</v>
      </c>
      <c r="E71" s="347"/>
    </row>
    <row r="72" spans="1:5" s="12" customFormat="1" ht="12.75">
      <c r="A72" s="2">
        <v>67</v>
      </c>
      <c r="B72" s="140" t="s">
        <v>387</v>
      </c>
      <c r="C72" s="21">
        <v>2019</v>
      </c>
      <c r="D72" s="142">
        <v>664.2</v>
      </c>
      <c r="E72" s="347"/>
    </row>
    <row r="73" spans="1:5" s="12" customFormat="1" ht="12.75">
      <c r="A73" s="2">
        <v>68</v>
      </c>
      <c r="B73" s="140" t="s">
        <v>387</v>
      </c>
      <c r="C73" s="21">
        <v>2019</v>
      </c>
      <c r="D73" s="142">
        <v>664.2</v>
      </c>
      <c r="E73" s="347"/>
    </row>
    <row r="74" spans="1:5" s="12" customFormat="1" ht="12.75">
      <c r="A74" s="2">
        <v>69</v>
      </c>
      <c r="B74" s="140" t="s">
        <v>387</v>
      </c>
      <c r="C74" s="21">
        <v>2019</v>
      </c>
      <c r="D74" s="142">
        <v>664.2</v>
      </c>
      <c r="E74" s="347"/>
    </row>
    <row r="75" spans="1:5" s="12" customFormat="1" ht="12.75">
      <c r="A75" s="2">
        <v>70</v>
      </c>
      <c r="B75" s="140" t="s">
        <v>387</v>
      </c>
      <c r="C75" s="21">
        <v>2019</v>
      </c>
      <c r="D75" s="142">
        <v>664.2</v>
      </c>
      <c r="E75" s="347"/>
    </row>
    <row r="76" spans="1:5" s="12" customFormat="1" ht="12.75">
      <c r="A76" s="2">
        <v>71</v>
      </c>
      <c r="B76" s="140" t="s">
        <v>387</v>
      </c>
      <c r="C76" s="21">
        <v>2019</v>
      </c>
      <c r="D76" s="142">
        <v>664.2</v>
      </c>
      <c r="E76" s="347"/>
    </row>
    <row r="77" spans="1:5" s="12" customFormat="1" ht="12.75">
      <c r="A77" s="2">
        <v>72</v>
      </c>
      <c r="B77" s="140" t="s">
        <v>387</v>
      </c>
      <c r="C77" s="21">
        <v>2019</v>
      </c>
      <c r="D77" s="142">
        <v>664.2</v>
      </c>
      <c r="E77" s="347"/>
    </row>
    <row r="78" spans="1:5" s="12" customFormat="1" ht="12.75">
      <c r="A78" s="2">
        <v>73</v>
      </c>
      <c r="B78" s="140" t="s">
        <v>387</v>
      </c>
      <c r="C78" s="21">
        <v>2019</v>
      </c>
      <c r="D78" s="142">
        <v>664.2</v>
      </c>
      <c r="E78" s="347"/>
    </row>
    <row r="79" spans="1:5" s="12" customFormat="1" ht="12.75">
      <c r="A79" s="2">
        <v>74</v>
      </c>
      <c r="B79" s="140" t="s">
        <v>387</v>
      </c>
      <c r="C79" s="21">
        <v>2019</v>
      </c>
      <c r="D79" s="142">
        <v>664.2</v>
      </c>
      <c r="E79" s="347"/>
    </row>
    <row r="80" spans="1:5" s="12" customFormat="1" ht="12.75">
      <c r="A80" s="2">
        <v>75</v>
      </c>
      <c r="B80" s="140" t="s">
        <v>387</v>
      </c>
      <c r="C80" s="21">
        <v>2019</v>
      </c>
      <c r="D80" s="142">
        <v>664.2</v>
      </c>
      <c r="E80" s="347"/>
    </row>
    <row r="81" spans="1:5" s="12" customFormat="1" ht="12.75">
      <c r="A81" s="2">
        <v>76</v>
      </c>
      <c r="B81" s="140" t="s">
        <v>387</v>
      </c>
      <c r="C81" s="21">
        <v>2019</v>
      </c>
      <c r="D81" s="142">
        <v>664.2</v>
      </c>
      <c r="E81" s="347"/>
    </row>
    <row r="82" spans="1:5" s="12" customFormat="1" ht="12.75">
      <c r="A82" s="2">
        <v>77</v>
      </c>
      <c r="B82" s="140" t="s">
        <v>387</v>
      </c>
      <c r="C82" s="21">
        <v>2019</v>
      </c>
      <c r="D82" s="142">
        <v>664.2</v>
      </c>
      <c r="E82" s="347"/>
    </row>
    <row r="83" spans="1:5" s="12" customFormat="1" ht="12.75">
      <c r="A83" s="2">
        <v>78</v>
      </c>
      <c r="B83" s="140" t="s">
        <v>387</v>
      </c>
      <c r="C83" s="21">
        <v>2019</v>
      </c>
      <c r="D83" s="142">
        <v>664.2</v>
      </c>
      <c r="E83" s="347"/>
    </row>
    <row r="84" spans="1:5" s="12" customFormat="1" ht="12.75">
      <c r="A84" s="2">
        <v>79</v>
      </c>
      <c r="B84" s="140" t="s">
        <v>387</v>
      </c>
      <c r="C84" s="21">
        <v>2019</v>
      </c>
      <c r="D84" s="142">
        <v>664.2</v>
      </c>
      <c r="E84" s="347"/>
    </row>
    <row r="85" spans="1:5" s="12" customFormat="1" ht="12.75">
      <c r="A85" s="2">
        <v>80</v>
      </c>
      <c r="B85" s="140" t="s">
        <v>387</v>
      </c>
      <c r="C85" s="21">
        <v>2019</v>
      </c>
      <c r="D85" s="142">
        <v>664.2</v>
      </c>
      <c r="E85" s="347"/>
    </row>
    <row r="86" spans="1:5" s="12" customFormat="1" ht="12.75">
      <c r="A86" s="2">
        <v>81</v>
      </c>
      <c r="B86" s="140" t="s">
        <v>387</v>
      </c>
      <c r="C86" s="21">
        <v>2019</v>
      </c>
      <c r="D86" s="142">
        <v>664.2</v>
      </c>
      <c r="E86" s="347"/>
    </row>
    <row r="87" spans="1:5" s="12" customFormat="1" ht="12.75">
      <c r="A87" s="2">
        <v>82</v>
      </c>
      <c r="B87" s="140" t="s">
        <v>387</v>
      </c>
      <c r="C87" s="21">
        <v>2019</v>
      </c>
      <c r="D87" s="142">
        <v>664.2</v>
      </c>
      <c r="E87" s="347"/>
    </row>
    <row r="88" spans="1:5" s="12" customFormat="1" ht="12.75">
      <c r="A88" s="2">
        <v>83</v>
      </c>
      <c r="B88" s="140" t="s">
        <v>387</v>
      </c>
      <c r="C88" s="21">
        <v>2019</v>
      </c>
      <c r="D88" s="142">
        <v>664.2</v>
      </c>
      <c r="E88" s="347"/>
    </row>
    <row r="89" spans="1:5" s="12" customFormat="1" ht="12.75">
      <c r="A89" s="2">
        <v>84</v>
      </c>
      <c r="B89" s="140" t="s">
        <v>387</v>
      </c>
      <c r="C89" s="21">
        <v>2019</v>
      </c>
      <c r="D89" s="142">
        <v>664.2</v>
      </c>
      <c r="E89" s="347"/>
    </row>
    <row r="90" spans="1:5" s="12" customFormat="1" ht="12.75">
      <c r="A90" s="2">
        <v>85</v>
      </c>
      <c r="B90" s="140" t="s">
        <v>387</v>
      </c>
      <c r="C90" s="21">
        <v>2019</v>
      </c>
      <c r="D90" s="142">
        <v>664.2</v>
      </c>
      <c r="E90" s="347"/>
    </row>
    <row r="91" spans="1:5" s="12" customFormat="1" ht="12.75">
      <c r="A91" s="2">
        <v>86</v>
      </c>
      <c r="B91" s="140" t="s">
        <v>387</v>
      </c>
      <c r="C91" s="21">
        <v>2019</v>
      </c>
      <c r="D91" s="142">
        <v>664.2</v>
      </c>
      <c r="E91" s="347"/>
    </row>
    <row r="92" spans="1:5" s="12" customFormat="1" ht="12.75">
      <c r="A92" s="2">
        <v>87</v>
      </c>
      <c r="B92" s="140" t="s">
        <v>388</v>
      </c>
      <c r="C92" s="21">
        <v>2019</v>
      </c>
      <c r="D92" s="142">
        <v>528.9</v>
      </c>
      <c r="E92" s="347"/>
    </row>
    <row r="93" spans="1:5" s="12" customFormat="1" ht="12.75">
      <c r="A93" s="2">
        <v>88</v>
      </c>
      <c r="B93" s="140" t="s">
        <v>388</v>
      </c>
      <c r="C93" s="21">
        <v>2019</v>
      </c>
      <c r="D93" s="142">
        <v>528.9</v>
      </c>
      <c r="E93" s="347"/>
    </row>
    <row r="94" spans="1:5" s="12" customFormat="1" ht="12.75">
      <c r="A94" s="2">
        <v>89</v>
      </c>
      <c r="B94" s="140" t="s">
        <v>389</v>
      </c>
      <c r="C94" s="21">
        <v>2019</v>
      </c>
      <c r="D94" s="142">
        <v>984</v>
      </c>
      <c r="E94" s="347"/>
    </row>
    <row r="95" spans="1:5" s="12" customFormat="1" ht="12.75">
      <c r="A95" s="2">
        <v>90</v>
      </c>
      <c r="B95" s="140" t="s">
        <v>390</v>
      </c>
      <c r="C95" s="21">
        <v>2019</v>
      </c>
      <c r="D95" s="142">
        <v>329</v>
      </c>
      <c r="E95" s="347"/>
    </row>
    <row r="96" spans="1:5" s="12" customFormat="1" ht="12.75">
      <c r="A96" s="2">
        <v>91</v>
      </c>
      <c r="B96" s="140" t="s">
        <v>399</v>
      </c>
      <c r="C96" s="21">
        <v>2019</v>
      </c>
      <c r="D96" s="142">
        <v>464.01</v>
      </c>
      <c r="E96" s="347"/>
    </row>
    <row r="97" spans="1:5" s="12" customFormat="1" ht="12.75">
      <c r="A97" s="2">
        <v>92</v>
      </c>
      <c r="B97" s="140" t="s">
        <v>400</v>
      </c>
      <c r="C97" s="21">
        <v>2017</v>
      </c>
      <c r="D97" s="142">
        <v>2999</v>
      </c>
      <c r="E97" s="347"/>
    </row>
    <row r="98" spans="1:5" s="12" customFormat="1" ht="12.75">
      <c r="A98" s="2">
        <v>93</v>
      </c>
      <c r="B98" s="140" t="s">
        <v>391</v>
      </c>
      <c r="C98" s="21">
        <v>2018</v>
      </c>
      <c r="D98" s="142">
        <v>3444</v>
      </c>
      <c r="E98" s="347"/>
    </row>
    <row r="99" spans="1:5" s="12" customFormat="1" ht="12.75">
      <c r="A99" s="2">
        <v>94</v>
      </c>
      <c r="B99" s="140" t="s">
        <v>391</v>
      </c>
      <c r="C99" s="21">
        <v>2018</v>
      </c>
      <c r="D99" s="142">
        <v>3444</v>
      </c>
      <c r="E99" s="347"/>
    </row>
    <row r="100" spans="1:5" s="12" customFormat="1" ht="12.75">
      <c r="A100" s="2">
        <v>95</v>
      </c>
      <c r="B100" s="140" t="s">
        <v>391</v>
      </c>
      <c r="C100" s="21">
        <v>2018</v>
      </c>
      <c r="D100" s="142">
        <v>3444</v>
      </c>
      <c r="E100" s="347"/>
    </row>
    <row r="101" spans="1:5" s="12" customFormat="1" ht="12.75">
      <c r="A101" s="2">
        <v>96</v>
      </c>
      <c r="B101" s="140" t="s">
        <v>257</v>
      </c>
      <c r="C101" s="21">
        <v>2018</v>
      </c>
      <c r="D101" s="142">
        <v>3444</v>
      </c>
      <c r="E101" s="347"/>
    </row>
    <row r="102" spans="1:5" s="12" customFormat="1" ht="12.75">
      <c r="A102" s="2">
        <v>97</v>
      </c>
      <c r="B102" s="140" t="s">
        <v>257</v>
      </c>
      <c r="C102" s="21">
        <v>2018</v>
      </c>
      <c r="D102" s="142">
        <v>3444</v>
      </c>
      <c r="E102" s="347"/>
    </row>
    <row r="103" spans="1:5" s="12" customFormat="1" ht="12.75">
      <c r="A103" s="2">
        <v>98</v>
      </c>
      <c r="B103" s="140" t="s">
        <v>257</v>
      </c>
      <c r="C103" s="21">
        <v>2018</v>
      </c>
      <c r="D103" s="142">
        <v>3444</v>
      </c>
      <c r="E103" s="347"/>
    </row>
    <row r="104" spans="1:5" s="12" customFormat="1" ht="12.75">
      <c r="A104" s="2">
        <v>99</v>
      </c>
      <c r="B104" s="140" t="s">
        <v>257</v>
      </c>
      <c r="C104" s="21">
        <v>2018</v>
      </c>
      <c r="D104" s="142">
        <v>3444</v>
      </c>
      <c r="E104" s="347"/>
    </row>
    <row r="105" spans="1:5" s="12" customFormat="1" ht="12.75">
      <c r="A105" s="2">
        <v>100</v>
      </c>
      <c r="B105" s="140" t="s">
        <v>257</v>
      </c>
      <c r="C105" s="21">
        <v>2018</v>
      </c>
      <c r="D105" s="142">
        <v>3444</v>
      </c>
      <c r="E105" s="347"/>
    </row>
    <row r="106" spans="1:5" s="12" customFormat="1" ht="12.75">
      <c r="A106" s="2">
        <v>101</v>
      </c>
      <c r="B106" s="147" t="s">
        <v>257</v>
      </c>
      <c r="C106" s="21">
        <v>2018</v>
      </c>
      <c r="D106" s="142">
        <v>3444</v>
      </c>
      <c r="E106" s="347"/>
    </row>
    <row r="107" spans="1:5" s="12" customFormat="1" ht="12.75">
      <c r="A107" s="2">
        <v>102</v>
      </c>
      <c r="B107" s="147" t="s">
        <v>257</v>
      </c>
      <c r="C107" s="21">
        <v>2018</v>
      </c>
      <c r="D107" s="142">
        <v>3444</v>
      </c>
      <c r="E107" s="347"/>
    </row>
    <row r="108" spans="1:5" s="12" customFormat="1" ht="12.75">
      <c r="A108" s="2">
        <v>103</v>
      </c>
      <c r="B108" s="147" t="s">
        <v>257</v>
      </c>
      <c r="C108" s="21">
        <v>2018</v>
      </c>
      <c r="D108" s="142">
        <v>3444</v>
      </c>
      <c r="E108" s="347"/>
    </row>
    <row r="109" spans="1:5" s="12" customFormat="1" ht="12.75">
      <c r="A109" s="2">
        <v>104</v>
      </c>
      <c r="B109" s="147" t="s">
        <v>257</v>
      </c>
      <c r="C109" s="21">
        <v>2018</v>
      </c>
      <c r="D109" s="142">
        <v>3444</v>
      </c>
      <c r="E109" s="347"/>
    </row>
    <row r="110" spans="1:5" s="12" customFormat="1" ht="12.75">
      <c r="A110" s="2">
        <v>105</v>
      </c>
      <c r="B110" s="147" t="s">
        <v>257</v>
      </c>
      <c r="C110" s="21">
        <v>2018</v>
      </c>
      <c r="D110" s="142">
        <v>3444</v>
      </c>
      <c r="E110" s="347"/>
    </row>
    <row r="111" spans="1:5" s="12" customFormat="1" ht="12.75">
      <c r="A111" s="2">
        <v>106</v>
      </c>
      <c r="B111" s="147" t="s">
        <v>257</v>
      </c>
      <c r="C111" s="21">
        <v>2018</v>
      </c>
      <c r="D111" s="142">
        <v>3444</v>
      </c>
      <c r="E111" s="347"/>
    </row>
    <row r="112" spans="1:5" s="12" customFormat="1" ht="12.75">
      <c r="A112" s="2">
        <v>107</v>
      </c>
      <c r="B112" s="147" t="s">
        <v>392</v>
      </c>
      <c r="C112" s="21">
        <v>2018</v>
      </c>
      <c r="D112" s="142">
        <v>2460</v>
      </c>
      <c r="E112" s="347"/>
    </row>
    <row r="113" spans="1:5" s="12" customFormat="1" ht="12.75">
      <c r="A113" s="2">
        <v>108</v>
      </c>
      <c r="B113" s="147" t="s">
        <v>401</v>
      </c>
      <c r="C113" s="21">
        <v>2018</v>
      </c>
      <c r="D113" s="142">
        <v>1799</v>
      </c>
      <c r="E113" s="347"/>
    </row>
    <row r="114" spans="1:5" s="12" customFormat="1" ht="12.75">
      <c r="A114" s="2">
        <v>109</v>
      </c>
      <c r="B114" s="147" t="s">
        <v>393</v>
      </c>
      <c r="C114" s="21">
        <v>2018</v>
      </c>
      <c r="D114" s="142">
        <v>9805.56</v>
      </c>
      <c r="E114" s="347"/>
    </row>
    <row r="115" spans="1:5" s="12" customFormat="1" ht="12.75">
      <c r="A115" s="2">
        <v>110</v>
      </c>
      <c r="B115" s="147" t="s">
        <v>394</v>
      </c>
      <c r="C115" s="21">
        <v>2018</v>
      </c>
      <c r="D115" s="142">
        <v>25842.3</v>
      </c>
      <c r="E115" s="347"/>
    </row>
    <row r="116" spans="1:5" s="12" customFormat="1" ht="12.75">
      <c r="A116" s="2">
        <v>111</v>
      </c>
      <c r="B116" s="147" t="s">
        <v>395</v>
      </c>
      <c r="C116" s="21">
        <v>2018</v>
      </c>
      <c r="D116" s="142">
        <v>53164.29</v>
      </c>
      <c r="E116" s="347"/>
    </row>
    <row r="117" spans="1:5" s="12" customFormat="1" ht="12.75">
      <c r="A117" s="2">
        <v>112</v>
      </c>
      <c r="B117" s="147" t="s">
        <v>396</v>
      </c>
      <c r="C117" s="21">
        <v>2019</v>
      </c>
      <c r="D117" s="142">
        <v>21340.5</v>
      </c>
      <c r="E117" s="347"/>
    </row>
    <row r="118" spans="1:5" s="12" customFormat="1" ht="12.75">
      <c r="A118" s="2">
        <v>113</v>
      </c>
      <c r="B118" s="147" t="s">
        <v>257</v>
      </c>
      <c r="C118" s="21">
        <v>2019</v>
      </c>
      <c r="D118" s="142">
        <v>3579.3</v>
      </c>
      <c r="E118" s="347"/>
    </row>
    <row r="119" spans="1:5" s="12" customFormat="1" ht="12.75">
      <c r="A119" s="2">
        <v>114</v>
      </c>
      <c r="B119" s="147" t="s">
        <v>257</v>
      </c>
      <c r="C119" s="21">
        <v>2019</v>
      </c>
      <c r="D119" s="142">
        <v>3579.3</v>
      </c>
      <c r="E119" s="347"/>
    </row>
    <row r="120" spans="1:5" s="12" customFormat="1" ht="12.75">
      <c r="A120" s="2">
        <v>115</v>
      </c>
      <c r="B120" s="147" t="s">
        <v>257</v>
      </c>
      <c r="C120" s="21">
        <v>2019</v>
      </c>
      <c r="D120" s="142">
        <v>9126.6</v>
      </c>
      <c r="E120" s="347"/>
    </row>
    <row r="121" spans="1:5" s="12" customFormat="1" ht="12.75">
      <c r="A121" s="2">
        <v>116</v>
      </c>
      <c r="B121" s="147" t="s">
        <v>257</v>
      </c>
      <c r="C121" s="21">
        <v>2019</v>
      </c>
      <c r="D121" s="142">
        <v>3579.3</v>
      </c>
      <c r="E121" s="347"/>
    </row>
    <row r="122" spans="1:5" s="12" customFormat="1" ht="12.75">
      <c r="A122" s="2">
        <v>117</v>
      </c>
      <c r="B122" s="147" t="s">
        <v>257</v>
      </c>
      <c r="C122" s="21">
        <v>2019</v>
      </c>
      <c r="D122" s="142">
        <v>3579.3</v>
      </c>
      <c r="E122" s="347"/>
    </row>
    <row r="123" spans="1:5" s="12" customFormat="1" ht="12.75">
      <c r="A123" s="2">
        <v>118</v>
      </c>
      <c r="B123" s="147" t="s">
        <v>257</v>
      </c>
      <c r="C123" s="21">
        <v>2019</v>
      </c>
      <c r="D123" s="142">
        <v>3579.3</v>
      </c>
      <c r="E123" s="347"/>
    </row>
    <row r="124" spans="1:5" s="12" customFormat="1" ht="12.75">
      <c r="A124" s="2">
        <v>119</v>
      </c>
      <c r="B124" s="147" t="s">
        <v>257</v>
      </c>
      <c r="C124" s="21">
        <v>2019</v>
      </c>
      <c r="D124" s="142">
        <v>3579.3</v>
      </c>
      <c r="E124" s="347"/>
    </row>
    <row r="125" spans="1:5" s="12" customFormat="1" ht="12.75">
      <c r="A125" s="2">
        <v>120</v>
      </c>
      <c r="B125" s="147" t="s">
        <v>257</v>
      </c>
      <c r="C125" s="21">
        <v>2019</v>
      </c>
      <c r="D125" s="142">
        <v>3579.3</v>
      </c>
      <c r="E125" s="347"/>
    </row>
    <row r="126" spans="1:5" s="12" customFormat="1" ht="12.75">
      <c r="A126" s="2">
        <v>121</v>
      </c>
      <c r="B126" s="147" t="s">
        <v>257</v>
      </c>
      <c r="C126" s="21">
        <v>2019</v>
      </c>
      <c r="D126" s="142">
        <v>3579.3</v>
      </c>
      <c r="E126" s="347"/>
    </row>
    <row r="127" spans="1:5" s="12" customFormat="1" ht="12.75">
      <c r="A127" s="2">
        <v>122</v>
      </c>
      <c r="B127" s="147" t="s">
        <v>257</v>
      </c>
      <c r="C127" s="21">
        <v>2019</v>
      </c>
      <c r="D127" s="142">
        <v>3579.3</v>
      </c>
      <c r="E127" s="347"/>
    </row>
    <row r="128" spans="1:5" s="12" customFormat="1" ht="12.75">
      <c r="A128" s="2">
        <v>123</v>
      </c>
      <c r="B128" s="147" t="s">
        <v>257</v>
      </c>
      <c r="C128" s="21">
        <v>2019</v>
      </c>
      <c r="D128" s="142">
        <v>3579.3</v>
      </c>
      <c r="E128" s="347"/>
    </row>
    <row r="129" spans="1:5" s="12" customFormat="1" ht="12.75">
      <c r="A129" s="2">
        <v>124</v>
      </c>
      <c r="B129" s="147" t="s">
        <v>397</v>
      </c>
      <c r="C129" s="21">
        <v>2019</v>
      </c>
      <c r="D129" s="142">
        <v>1963.08</v>
      </c>
      <c r="E129" s="347"/>
    </row>
    <row r="130" spans="1:5" s="12" customFormat="1" ht="12.75">
      <c r="A130" s="2">
        <v>125</v>
      </c>
      <c r="B130" s="147" t="s">
        <v>397</v>
      </c>
      <c r="C130" s="21">
        <v>2019</v>
      </c>
      <c r="D130" s="142">
        <v>1963.08</v>
      </c>
      <c r="E130" s="347"/>
    </row>
    <row r="131" spans="1:5" s="12" customFormat="1" ht="12.75">
      <c r="A131" s="2">
        <v>126</v>
      </c>
      <c r="B131" s="147" t="s">
        <v>397</v>
      </c>
      <c r="C131" s="21">
        <v>2019</v>
      </c>
      <c r="D131" s="142">
        <v>1963.08</v>
      </c>
      <c r="E131" s="347"/>
    </row>
    <row r="132" spans="1:5" s="12" customFormat="1" ht="12.75">
      <c r="A132" s="2">
        <v>127</v>
      </c>
      <c r="B132" s="147" t="s">
        <v>397</v>
      </c>
      <c r="C132" s="21">
        <v>2019</v>
      </c>
      <c r="D132" s="142">
        <v>1963.08</v>
      </c>
      <c r="E132" s="347"/>
    </row>
    <row r="133" spans="1:5" s="12" customFormat="1" ht="12.75">
      <c r="A133" s="2">
        <v>128</v>
      </c>
      <c r="B133" s="147" t="s">
        <v>397</v>
      </c>
      <c r="C133" s="21">
        <v>2019</v>
      </c>
      <c r="D133" s="142">
        <v>1963.08</v>
      </c>
      <c r="E133" s="347"/>
    </row>
    <row r="134" spans="1:5" s="12" customFormat="1" ht="12.75">
      <c r="A134" s="2">
        <v>129</v>
      </c>
      <c r="B134" s="147" t="s">
        <v>397</v>
      </c>
      <c r="C134" s="21">
        <v>2019</v>
      </c>
      <c r="D134" s="142">
        <v>1963.08</v>
      </c>
      <c r="E134" s="347"/>
    </row>
    <row r="135" spans="1:5" s="12" customFormat="1" ht="12.75">
      <c r="A135" s="2">
        <v>130</v>
      </c>
      <c r="B135" s="147" t="s">
        <v>397</v>
      </c>
      <c r="C135" s="21">
        <v>2019</v>
      </c>
      <c r="D135" s="142">
        <v>1963.08</v>
      </c>
      <c r="E135" s="347"/>
    </row>
    <row r="136" spans="1:5" s="12" customFormat="1" ht="12.75">
      <c r="A136" s="2">
        <v>131</v>
      </c>
      <c r="B136" s="147" t="s">
        <v>397</v>
      </c>
      <c r="C136" s="21">
        <v>2019</v>
      </c>
      <c r="D136" s="142">
        <v>1963.08</v>
      </c>
      <c r="E136" s="347"/>
    </row>
    <row r="137" spans="1:5" s="12" customFormat="1" ht="12.75">
      <c r="A137" s="2">
        <v>132</v>
      </c>
      <c r="B137" s="147" t="s">
        <v>397</v>
      </c>
      <c r="C137" s="21">
        <v>2019</v>
      </c>
      <c r="D137" s="142">
        <v>1963.08</v>
      </c>
      <c r="E137" s="347"/>
    </row>
    <row r="138" spans="1:5" s="12" customFormat="1" ht="12.75">
      <c r="A138" s="2">
        <v>133</v>
      </c>
      <c r="B138" s="147" t="s">
        <v>397</v>
      </c>
      <c r="C138" s="21">
        <v>2019</v>
      </c>
      <c r="D138" s="142">
        <v>1963.08</v>
      </c>
      <c r="E138" s="347"/>
    </row>
    <row r="139" spans="1:5" s="12" customFormat="1" ht="12.75">
      <c r="A139" s="2">
        <v>134</v>
      </c>
      <c r="B139" s="147" t="s">
        <v>397</v>
      </c>
      <c r="C139" s="21">
        <v>2019</v>
      </c>
      <c r="D139" s="142">
        <v>1963.08</v>
      </c>
      <c r="E139" s="347"/>
    </row>
    <row r="140" spans="1:5" s="12" customFormat="1" ht="12.75">
      <c r="A140" s="2">
        <v>135</v>
      </c>
      <c r="B140" s="147" t="s">
        <v>397</v>
      </c>
      <c r="C140" s="21">
        <v>2019</v>
      </c>
      <c r="D140" s="142">
        <v>1963.08</v>
      </c>
      <c r="E140" s="347"/>
    </row>
    <row r="141" spans="1:5" s="12" customFormat="1" ht="12.75">
      <c r="A141" s="2">
        <v>136</v>
      </c>
      <c r="B141" s="147" t="s">
        <v>397</v>
      </c>
      <c r="C141" s="21">
        <v>2019</v>
      </c>
      <c r="D141" s="142">
        <v>1963.08</v>
      </c>
      <c r="E141" s="347"/>
    </row>
    <row r="142" spans="1:5" s="12" customFormat="1" ht="12.75">
      <c r="A142" s="2">
        <v>137</v>
      </c>
      <c r="B142" s="147" t="s">
        <v>397</v>
      </c>
      <c r="C142" s="21">
        <v>2019</v>
      </c>
      <c r="D142" s="142">
        <v>1963.08</v>
      </c>
      <c r="E142" s="347"/>
    </row>
    <row r="143" spans="1:5" s="12" customFormat="1" ht="12.75">
      <c r="A143" s="2">
        <v>138</v>
      </c>
      <c r="B143" s="147" t="s">
        <v>397</v>
      </c>
      <c r="C143" s="21">
        <v>2019</v>
      </c>
      <c r="D143" s="142">
        <v>1963.08</v>
      </c>
      <c r="E143" s="347"/>
    </row>
    <row r="144" spans="1:5" s="12" customFormat="1" ht="12.75">
      <c r="A144" s="2">
        <v>139</v>
      </c>
      <c r="B144" s="147" t="s">
        <v>257</v>
      </c>
      <c r="C144" s="21">
        <v>2019</v>
      </c>
      <c r="D144" s="142">
        <v>3579.3</v>
      </c>
      <c r="E144" s="347"/>
    </row>
    <row r="145" spans="1:5" s="12" customFormat="1" ht="12.75">
      <c r="A145" s="2">
        <v>140</v>
      </c>
      <c r="B145" s="147" t="s">
        <v>398</v>
      </c>
      <c r="C145" s="21">
        <v>2019</v>
      </c>
      <c r="D145" s="142">
        <v>5145.5</v>
      </c>
      <c r="E145" s="347"/>
    </row>
    <row r="146" spans="1:5" s="12" customFormat="1" ht="12.75">
      <c r="A146" s="2">
        <v>141</v>
      </c>
      <c r="B146" s="147" t="s">
        <v>398</v>
      </c>
      <c r="C146" s="21">
        <v>2019</v>
      </c>
      <c r="D146" s="142">
        <v>5145.5</v>
      </c>
      <c r="E146" s="347"/>
    </row>
    <row r="147" spans="1:5" s="12" customFormat="1" ht="12.75">
      <c r="A147" s="2">
        <v>142</v>
      </c>
      <c r="B147" s="147" t="s">
        <v>398</v>
      </c>
      <c r="C147" s="21">
        <v>2019</v>
      </c>
      <c r="D147" s="142">
        <v>3166.46</v>
      </c>
      <c r="E147" s="347"/>
    </row>
    <row r="148" spans="1:5" s="12" customFormat="1" ht="12.75">
      <c r="A148" s="2">
        <v>143</v>
      </c>
      <c r="B148" s="147" t="s">
        <v>257</v>
      </c>
      <c r="C148" s="21">
        <v>2019</v>
      </c>
      <c r="D148" s="142">
        <v>2859.75</v>
      </c>
      <c r="E148" s="347"/>
    </row>
    <row r="149" spans="1:5" s="12" customFormat="1" ht="12.75">
      <c r="A149" s="2">
        <v>144</v>
      </c>
      <c r="B149" s="147" t="s">
        <v>257</v>
      </c>
      <c r="C149" s="21">
        <v>2019</v>
      </c>
      <c r="D149" s="142">
        <v>4617.42</v>
      </c>
      <c r="E149" s="347"/>
    </row>
    <row r="150" spans="1:5" s="12" customFormat="1" ht="12.75">
      <c r="A150" s="2">
        <v>145</v>
      </c>
      <c r="B150" s="147" t="s">
        <v>257</v>
      </c>
      <c r="C150" s="21">
        <v>2019</v>
      </c>
      <c r="D150" s="142">
        <v>4617.42</v>
      </c>
      <c r="E150" s="347"/>
    </row>
    <row r="151" spans="1:5" s="12" customFormat="1" ht="12.75">
      <c r="A151" s="2">
        <v>146</v>
      </c>
      <c r="B151" s="147" t="s">
        <v>257</v>
      </c>
      <c r="C151" s="21">
        <v>2019</v>
      </c>
      <c r="D151" s="142">
        <v>3793.32</v>
      </c>
      <c r="E151" s="347"/>
    </row>
    <row r="152" spans="1:5" s="12" customFormat="1" ht="12.75">
      <c r="A152" s="2">
        <v>147</v>
      </c>
      <c r="B152" s="147" t="s">
        <v>257</v>
      </c>
      <c r="C152" s="21">
        <v>2019</v>
      </c>
      <c r="D152" s="142">
        <v>3793.32</v>
      </c>
      <c r="E152" s="347"/>
    </row>
    <row r="153" spans="1:5" s="12" customFormat="1" ht="12.75">
      <c r="A153" s="2">
        <v>148</v>
      </c>
      <c r="B153" s="147" t="s">
        <v>257</v>
      </c>
      <c r="C153" s="21">
        <v>2019</v>
      </c>
      <c r="D153" s="142">
        <v>3793.32</v>
      </c>
      <c r="E153" s="347"/>
    </row>
    <row r="154" spans="1:5" s="12" customFormat="1" ht="12.75">
      <c r="A154" s="2">
        <v>149</v>
      </c>
      <c r="B154" s="147" t="s">
        <v>257</v>
      </c>
      <c r="C154" s="21">
        <v>2019</v>
      </c>
      <c r="D154" s="142">
        <v>3793.32</v>
      </c>
      <c r="E154" s="347"/>
    </row>
    <row r="155" spans="1:5" s="12" customFormat="1" ht="12.75">
      <c r="A155" s="2">
        <v>150</v>
      </c>
      <c r="B155" s="147" t="s">
        <v>257</v>
      </c>
      <c r="C155" s="21">
        <v>2019</v>
      </c>
      <c r="D155" s="142">
        <v>3793.32</v>
      </c>
      <c r="E155" s="347"/>
    </row>
    <row r="156" spans="1:5" s="12" customFormat="1" ht="12.75">
      <c r="A156" s="2">
        <v>151</v>
      </c>
      <c r="B156" s="147" t="s">
        <v>257</v>
      </c>
      <c r="C156" s="21">
        <v>2019</v>
      </c>
      <c r="D156" s="142">
        <v>3793.32</v>
      </c>
      <c r="E156" s="347"/>
    </row>
    <row r="157" spans="1:5" s="12" customFormat="1" ht="12.75">
      <c r="A157" s="2">
        <v>152</v>
      </c>
      <c r="B157" s="147" t="s">
        <v>257</v>
      </c>
      <c r="C157" s="21">
        <v>2019</v>
      </c>
      <c r="D157" s="142">
        <v>3793.32</v>
      </c>
      <c r="E157" s="347"/>
    </row>
    <row r="158" spans="1:5" s="12" customFormat="1" ht="12.75">
      <c r="A158" s="2">
        <v>153</v>
      </c>
      <c r="B158" s="147" t="s">
        <v>257</v>
      </c>
      <c r="C158" s="21">
        <v>2019</v>
      </c>
      <c r="D158" s="142">
        <v>3793.32</v>
      </c>
      <c r="E158" s="347"/>
    </row>
    <row r="159" spans="1:5" s="12" customFormat="1" ht="12.75">
      <c r="A159" s="2">
        <v>154</v>
      </c>
      <c r="B159" s="147" t="s">
        <v>257</v>
      </c>
      <c r="C159" s="21">
        <v>2019</v>
      </c>
      <c r="D159" s="142">
        <v>3793.32</v>
      </c>
      <c r="E159" s="347"/>
    </row>
    <row r="160" spans="1:5" s="12" customFormat="1" ht="12.75">
      <c r="A160" s="2">
        <v>155</v>
      </c>
      <c r="B160" s="147" t="s">
        <v>433</v>
      </c>
      <c r="C160" s="21">
        <v>2019</v>
      </c>
      <c r="D160" s="142">
        <v>2969.22</v>
      </c>
      <c r="E160" s="347"/>
    </row>
    <row r="161" spans="1:5" s="12" customFormat="1" ht="12.75">
      <c r="A161" s="2">
        <v>156</v>
      </c>
      <c r="B161" s="147" t="s">
        <v>257</v>
      </c>
      <c r="C161" s="21">
        <v>2019</v>
      </c>
      <c r="D161" s="142">
        <v>3793.32</v>
      </c>
      <c r="E161" s="347"/>
    </row>
    <row r="162" spans="1:5" s="12" customFormat="1" ht="12.75">
      <c r="A162" s="2">
        <v>157</v>
      </c>
      <c r="B162" s="147" t="s">
        <v>257</v>
      </c>
      <c r="C162" s="21">
        <v>2019</v>
      </c>
      <c r="D162" s="142">
        <v>4617.42</v>
      </c>
      <c r="E162" s="347"/>
    </row>
    <row r="163" spans="1:5" s="12" customFormat="1" ht="12.75">
      <c r="A163" s="2">
        <v>158</v>
      </c>
      <c r="B163" s="140" t="s">
        <v>257</v>
      </c>
      <c r="C163" s="21">
        <v>2019</v>
      </c>
      <c r="D163" s="142">
        <v>4617.42</v>
      </c>
      <c r="E163" s="347"/>
    </row>
    <row r="164" spans="1:5" s="12" customFormat="1" ht="12.75">
      <c r="A164" s="2">
        <v>159</v>
      </c>
      <c r="B164" s="140" t="s">
        <v>397</v>
      </c>
      <c r="C164" s="21">
        <v>2019</v>
      </c>
      <c r="D164" s="142">
        <v>2626.05</v>
      </c>
      <c r="E164" s="347"/>
    </row>
    <row r="165" spans="1:5" s="12" customFormat="1" ht="12.75">
      <c r="A165" s="2">
        <v>160</v>
      </c>
      <c r="B165" s="140" t="s">
        <v>397</v>
      </c>
      <c r="C165" s="21">
        <v>2019</v>
      </c>
      <c r="D165" s="142">
        <v>2017.2</v>
      </c>
      <c r="E165" s="347"/>
    </row>
    <row r="166" spans="1:5" s="12" customFormat="1" ht="12.75">
      <c r="A166" s="2">
        <v>161</v>
      </c>
      <c r="B166" s="140" t="s">
        <v>397</v>
      </c>
      <c r="C166" s="21">
        <v>2019</v>
      </c>
      <c r="D166" s="142">
        <v>2017.2</v>
      </c>
      <c r="E166" s="347"/>
    </row>
    <row r="167" spans="1:5" s="12" customFormat="1" ht="12.75">
      <c r="A167" s="2">
        <v>162</v>
      </c>
      <c r="B167" s="140" t="s">
        <v>397</v>
      </c>
      <c r="C167" s="21">
        <v>2019</v>
      </c>
      <c r="D167" s="142">
        <v>1963.08</v>
      </c>
      <c r="E167" s="347"/>
    </row>
    <row r="168" spans="1:5" s="12" customFormat="1" ht="12.75">
      <c r="A168" s="2">
        <v>163</v>
      </c>
      <c r="B168" s="140" t="s">
        <v>257</v>
      </c>
      <c r="C168" s="21">
        <v>2020</v>
      </c>
      <c r="D168" s="142">
        <v>4520.25</v>
      </c>
      <c r="E168" s="347"/>
    </row>
    <row r="169" spans="1:5" s="12" customFormat="1" ht="12.75">
      <c r="A169" s="2">
        <v>164</v>
      </c>
      <c r="B169" s="140" t="s">
        <v>257</v>
      </c>
      <c r="C169" s="21">
        <v>2020</v>
      </c>
      <c r="D169" s="142">
        <v>4520.25</v>
      </c>
      <c r="E169" s="347"/>
    </row>
    <row r="170" spans="1:5" s="12" customFormat="1" ht="12.75">
      <c r="A170" s="2">
        <v>165</v>
      </c>
      <c r="B170" s="140" t="s">
        <v>257</v>
      </c>
      <c r="C170" s="21">
        <v>2020</v>
      </c>
      <c r="D170" s="142">
        <v>4520.25</v>
      </c>
      <c r="E170" s="347"/>
    </row>
    <row r="171" spans="1:5" s="12" customFormat="1" ht="12.75">
      <c r="A171" s="2">
        <v>166</v>
      </c>
      <c r="B171" s="140" t="s">
        <v>257</v>
      </c>
      <c r="C171" s="21">
        <v>2020</v>
      </c>
      <c r="D171" s="142">
        <v>4520.25</v>
      </c>
      <c r="E171" s="347"/>
    </row>
    <row r="172" spans="1:5" s="12" customFormat="1" ht="12.75">
      <c r="A172" s="2">
        <v>167</v>
      </c>
      <c r="B172" s="140" t="s">
        <v>257</v>
      </c>
      <c r="C172" s="21">
        <v>2020</v>
      </c>
      <c r="D172" s="142">
        <v>4520.25</v>
      </c>
      <c r="E172" s="347"/>
    </row>
    <row r="173" spans="1:5" s="12" customFormat="1" ht="12.75">
      <c r="A173" s="2">
        <v>168</v>
      </c>
      <c r="B173" s="140" t="s">
        <v>257</v>
      </c>
      <c r="C173" s="21">
        <v>2020</v>
      </c>
      <c r="D173" s="142">
        <v>4520.25</v>
      </c>
      <c r="E173" s="347"/>
    </row>
    <row r="174" spans="1:5" s="12" customFormat="1" ht="12.75">
      <c r="A174" s="2">
        <v>169</v>
      </c>
      <c r="B174" s="140" t="s">
        <v>257</v>
      </c>
      <c r="C174" s="21">
        <v>2020</v>
      </c>
      <c r="D174" s="142">
        <v>4520.25</v>
      </c>
      <c r="E174" s="347"/>
    </row>
    <row r="175" spans="1:5" s="12" customFormat="1" ht="12.75">
      <c r="A175" s="2">
        <v>170</v>
      </c>
      <c r="B175" s="140" t="s">
        <v>257</v>
      </c>
      <c r="C175" s="21">
        <v>2020</v>
      </c>
      <c r="D175" s="142">
        <v>3745.35</v>
      </c>
      <c r="E175" s="347"/>
    </row>
    <row r="176" spans="1:5" s="12" customFormat="1" ht="12.75">
      <c r="A176" s="2">
        <v>171</v>
      </c>
      <c r="B176" s="140" t="s">
        <v>434</v>
      </c>
      <c r="C176" s="21">
        <v>2020</v>
      </c>
      <c r="D176" s="142">
        <v>5043</v>
      </c>
      <c r="E176" s="347"/>
    </row>
    <row r="177" spans="1:5" s="12" customFormat="1" ht="12.75">
      <c r="A177" s="2">
        <v>172</v>
      </c>
      <c r="B177" s="140" t="s">
        <v>435</v>
      </c>
      <c r="C177" s="21">
        <v>2019</v>
      </c>
      <c r="D177" s="142">
        <v>28900</v>
      </c>
      <c r="E177" s="347"/>
    </row>
    <row r="178" spans="1:5" s="12" customFormat="1" ht="12.75">
      <c r="A178" s="2">
        <v>173</v>
      </c>
      <c r="B178" s="140" t="s">
        <v>435</v>
      </c>
      <c r="C178" s="21">
        <v>2019</v>
      </c>
      <c r="D178" s="142">
        <v>28900</v>
      </c>
      <c r="E178" s="347"/>
    </row>
    <row r="179" spans="1:5" s="12" customFormat="1" ht="12.75">
      <c r="A179" s="2">
        <v>174</v>
      </c>
      <c r="B179" s="140" t="s">
        <v>394</v>
      </c>
      <c r="C179" s="21">
        <v>2020</v>
      </c>
      <c r="D179" s="142">
        <v>37638</v>
      </c>
      <c r="E179" s="347"/>
    </row>
    <row r="180" spans="1:5" s="12" customFormat="1" ht="12.75">
      <c r="A180" s="2">
        <v>175</v>
      </c>
      <c r="B180" s="140" t="s">
        <v>387</v>
      </c>
      <c r="C180" s="21">
        <v>2019</v>
      </c>
      <c r="D180" s="142">
        <v>707.25</v>
      </c>
      <c r="E180" s="347"/>
    </row>
    <row r="181" spans="1:5" s="12" customFormat="1" ht="12.75">
      <c r="A181" s="2">
        <v>176</v>
      </c>
      <c r="B181" s="140" t="s">
        <v>387</v>
      </c>
      <c r="C181" s="21">
        <v>2019</v>
      </c>
      <c r="D181" s="142">
        <v>707.25</v>
      </c>
      <c r="E181" s="347"/>
    </row>
    <row r="182" spans="1:5" s="12" customFormat="1" ht="12.75">
      <c r="A182" s="2">
        <v>177</v>
      </c>
      <c r="B182" s="140" t="s">
        <v>387</v>
      </c>
      <c r="C182" s="21">
        <v>2019</v>
      </c>
      <c r="D182" s="142">
        <v>707.25</v>
      </c>
      <c r="E182" s="347"/>
    </row>
    <row r="183" spans="1:5" s="12" customFormat="1" ht="12.75">
      <c r="A183" s="2">
        <v>178</v>
      </c>
      <c r="B183" s="140" t="s">
        <v>387</v>
      </c>
      <c r="C183" s="21">
        <v>2019</v>
      </c>
      <c r="D183" s="142">
        <v>707.25</v>
      </c>
      <c r="E183" s="347"/>
    </row>
    <row r="184" spans="1:5" s="12" customFormat="1" ht="12.75">
      <c r="A184" s="2">
        <v>179</v>
      </c>
      <c r="B184" s="140" t="s">
        <v>387</v>
      </c>
      <c r="C184" s="21">
        <v>2019</v>
      </c>
      <c r="D184" s="142">
        <v>707.25</v>
      </c>
      <c r="E184" s="347"/>
    </row>
    <row r="185" spans="1:5" s="12" customFormat="1" ht="12.75">
      <c r="A185" s="2">
        <v>180</v>
      </c>
      <c r="B185" s="140" t="s">
        <v>387</v>
      </c>
      <c r="C185" s="21">
        <v>2019</v>
      </c>
      <c r="D185" s="142">
        <v>707.25</v>
      </c>
      <c r="E185" s="347"/>
    </row>
    <row r="186" spans="1:5" s="12" customFormat="1" ht="12.75">
      <c r="A186" s="2">
        <v>181</v>
      </c>
      <c r="B186" s="140" t="s">
        <v>387</v>
      </c>
      <c r="C186" s="21">
        <v>2019</v>
      </c>
      <c r="D186" s="142">
        <v>707.25</v>
      </c>
      <c r="E186" s="347"/>
    </row>
    <row r="187" spans="1:5" s="12" customFormat="1" ht="12.75">
      <c r="A187" s="2">
        <v>182</v>
      </c>
      <c r="B187" s="140" t="s">
        <v>387</v>
      </c>
      <c r="C187" s="21">
        <v>2019</v>
      </c>
      <c r="D187" s="142">
        <v>707.25</v>
      </c>
      <c r="E187" s="347"/>
    </row>
    <row r="188" spans="1:5" s="12" customFormat="1" ht="12.75">
      <c r="A188" s="2">
        <v>183</v>
      </c>
      <c r="B188" s="140" t="s">
        <v>387</v>
      </c>
      <c r="C188" s="21">
        <v>2019</v>
      </c>
      <c r="D188" s="142">
        <v>707.25</v>
      </c>
      <c r="E188" s="347"/>
    </row>
    <row r="189" spans="1:5" s="12" customFormat="1" ht="12.75">
      <c r="A189" s="2">
        <v>184</v>
      </c>
      <c r="B189" s="140" t="s">
        <v>387</v>
      </c>
      <c r="C189" s="21">
        <v>2019</v>
      </c>
      <c r="D189" s="142">
        <v>707.25</v>
      </c>
      <c r="E189" s="347"/>
    </row>
    <row r="190" spans="1:5" s="12" customFormat="1" ht="12.75">
      <c r="A190" s="2">
        <v>185</v>
      </c>
      <c r="B190" s="140" t="s">
        <v>387</v>
      </c>
      <c r="C190" s="21">
        <v>2019</v>
      </c>
      <c r="D190" s="142">
        <v>707.25</v>
      </c>
      <c r="E190" s="347"/>
    </row>
    <row r="191" spans="1:5" s="12" customFormat="1" ht="12.75">
      <c r="A191" s="2">
        <v>186</v>
      </c>
      <c r="B191" s="140" t="s">
        <v>387</v>
      </c>
      <c r="C191" s="21">
        <v>2019</v>
      </c>
      <c r="D191" s="142">
        <v>707.25</v>
      </c>
      <c r="E191" s="347"/>
    </row>
    <row r="192" spans="1:5" s="12" customFormat="1" ht="12.75">
      <c r="A192" s="2">
        <v>187</v>
      </c>
      <c r="B192" s="140" t="s">
        <v>387</v>
      </c>
      <c r="C192" s="21">
        <v>2019</v>
      </c>
      <c r="D192" s="142">
        <v>707.25</v>
      </c>
      <c r="E192" s="347"/>
    </row>
    <row r="193" spans="1:5" s="12" customFormat="1" ht="12.75">
      <c r="A193" s="2">
        <v>188</v>
      </c>
      <c r="B193" s="140" t="s">
        <v>436</v>
      </c>
      <c r="C193" s="21">
        <v>2020</v>
      </c>
      <c r="D193" s="142">
        <v>489.54</v>
      </c>
      <c r="E193" s="347"/>
    </row>
    <row r="194" spans="1:5" s="12" customFormat="1" ht="12.75">
      <c r="A194" s="2">
        <v>189</v>
      </c>
      <c r="B194" s="140" t="s">
        <v>436</v>
      </c>
      <c r="C194" s="21">
        <v>2020</v>
      </c>
      <c r="D194" s="142">
        <v>489.54</v>
      </c>
      <c r="E194" s="347"/>
    </row>
    <row r="195" spans="1:5" s="12" customFormat="1" ht="12.75">
      <c r="A195" s="2">
        <v>190</v>
      </c>
      <c r="B195" s="140" t="s">
        <v>436</v>
      </c>
      <c r="C195" s="21">
        <v>2020</v>
      </c>
      <c r="D195" s="142">
        <v>489.54</v>
      </c>
      <c r="E195" s="347"/>
    </row>
    <row r="196" spans="1:5" s="12" customFormat="1" ht="12.75">
      <c r="A196" s="2">
        <v>191</v>
      </c>
      <c r="B196" s="140" t="s">
        <v>436</v>
      </c>
      <c r="C196" s="21">
        <v>2020</v>
      </c>
      <c r="D196" s="142">
        <v>489.54</v>
      </c>
      <c r="E196" s="347"/>
    </row>
    <row r="197" spans="1:5" s="12" customFormat="1" ht="12.75">
      <c r="A197" s="2">
        <v>192</v>
      </c>
      <c r="B197" s="140" t="s">
        <v>436</v>
      </c>
      <c r="C197" s="21">
        <v>2020</v>
      </c>
      <c r="D197" s="142">
        <v>489.54</v>
      </c>
      <c r="E197" s="347"/>
    </row>
    <row r="198" spans="1:5" s="12" customFormat="1" ht="12.75">
      <c r="A198" s="2">
        <v>193</v>
      </c>
      <c r="B198" s="140" t="s">
        <v>436</v>
      </c>
      <c r="C198" s="21">
        <v>2020</v>
      </c>
      <c r="D198" s="142">
        <v>489.54</v>
      </c>
      <c r="E198" s="347"/>
    </row>
    <row r="199" spans="1:5" s="12" customFormat="1" ht="12.75">
      <c r="A199" s="2">
        <v>194</v>
      </c>
      <c r="B199" s="140" t="s">
        <v>436</v>
      </c>
      <c r="C199" s="21">
        <v>2020</v>
      </c>
      <c r="D199" s="142">
        <v>489.54</v>
      </c>
      <c r="E199" s="347"/>
    </row>
    <row r="200" spans="1:5" s="12" customFormat="1" ht="12.75">
      <c r="A200" s="2">
        <v>195</v>
      </c>
      <c r="B200" s="140" t="s">
        <v>436</v>
      </c>
      <c r="C200" s="21">
        <v>2020</v>
      </c>
      <c r="D200" s="142">
        <v>489.54</v>
      </c>
      <c r="E200" s="347"/>
    </row>
    <row r="201" spans="1:5" s="15" customFormat="1" ht="12.75">
      <c r="A201" s="38"/>
      <c r="B201" s="425" t="s">
        <v>0</v>
      </c>
      <c r="C201" s="425" t="s">
        <v>2</v>
      </c>
      <c r="D201" s="101">
        <f>SUM(D6:D200)</f>
        <v>634771.0800000008</v>
      </c>
      <c r="E201" s="348"/>
    </row>
    <row r="202" spans="1:5" s="15" customFormat="1" ht="12.75">
      <c r="A202" s="429" t="s">
        <v>427</v>
      </c>
      <c r="B202" s="429"/>
      <c r="C202" s="429"/>
      <c r="D202" s="429"/>
      <c r="E202" s="348"/>
    </row>
    <row r="203" spans="1:5" s="15" customFormat="1" ht="12.75">
      <c r="A203" s="2">
        <v>1</v>
      </c>
      <c r="B203" s="140" t="s">
        <v>261</v>
      </c>
      <c r="C203" s="21">
        <v>2016</v>
      </c>
      <c r="D203" s="142">
        <v>2803.17</v>
      </c>
      <c r="E203" s="348"/>
    </row>
    <row r="204" spans="1:5" s="15" customFormat="1" ht="12.75">
      <c r="A204" s="2">
        <v>2</v>
      </c>
      <c r="B204" s="140" t="s">
        <v>261</v>
      </c>
      <c r="C204" s="21">
        <v>2016</v>
      </c>
      <c r="D204" s="142">
        <v>2803.17</v>
      </c>
      <c r="E204" s="348"/>
    </row>
    <row r="205" spans="1:5" s="15" customFormat="1" ht="12.75">
      <c r="A205" s="2">
        <v>3</v>
      </c>
      <c r="B205" s="141" t="s">
        <v>262</v>
      </c>
      <c r="C205" s="136">
        <v>2016</v>
      </c>
      <c r="D205" s="339">
        <v>650</v>
      </c>
      <c r="E205" s="347" t="s">
        <v>887</v>
      </c>
    </row>
    <row r="206" spans="1:5" s="15" customFormat="1" ht="12.75">
      <c r="A206" s="2">
        <v>4</v>
      </c>
      <c r="B206" s="141" t="s">
        <v>262</v>
      </c>
      <c r="C206" s="136">
        <v>2016</v>
      </c>
      <c r="D206" s="339">
        <v>650</v>
      </c>
      <c r="E206" s="347" t="s">
        <v>887</v>
      </c>
    </row>
    <row r="207" spans="1:5" s="15" customFormat="1" ht="12.75">
      <c r="A207" s="2">
        <v>5</v>
      </c>
      <c r="B207" s="140" t="s">
        <v>263</v>
      </c>
      <c r="C207" s="21">
        <v>2016</v>
      </c>
      <c r="D207" s="142">
        <v>800</v>
      </c>
      <c r="E207" s="347" t="s">
        <v>887</v>
      </c>
    </row>
    <row r="208" spans="1:5" s="15" customFormat="1" ht="12.75">
      <c r="A208" s="2">
        <v>6</v>
      </c>
      <c r="B208" s="140" t="s">
        <v>263</v>
      </c>
      <c r="C208" s="21">
        <v>2016</v>
      </c>
      <c r="D208" s="142">
        <v>800</v>
      </c>
      <c r="E208" s="347" t="s">
        <v>887</v>
      </c>
    </row>
    <row r="209" spans="1:5" s="15" customFormat="1" ht="12.75">
      <c r="A209" s="2">
        <v>7</v>
      </c>
      <c r="B209" s="140" t="s">
        <v>264</v>
      </c>
      <c r="C209" s="21">
        <v>2016</v>
      </c>
      <c r="D209" s="142">
        <v>1300</v>
      </c>
      <c r="E209" s="347" t="s">
        <v>887</v>
      </c>
    </row>
    <row r="210" spans="1:5" s="15" customFormat="1" ht="12.75">
      <c r="A210" s="2">
        <v>8</v>
      </c>
      <c r="B210" s="140" t="s">
        <v>265</v>
      </c>
      <c r="C210" s="21">
        <v>2016</v>
      </c>
      <c r="D210" s="142">
        <v>1300</v>
      </c>
      <c r="E210" s="347" t="s">
        <v>887</v>
      </c>
    </row>
    <row r="211" spans="1:5" s="15" customFormat="1" ht="12.75">
      <c r="A211" s="2">
        <v>9</v>
      </c>
      <c r="B211" s="140" t="s">
        <v>266</v>
      </c>
      <c r="C211" s="21">
        <v>2016</v>
      </c>
      <c r="D211" s="142">
        <v>1300</v>
      </c>
      <c r="E211" s="347" t="s">
        <v>887</v>
      </c>
    </row>
    <row r="212" spans="1:5" s="15" customFormat="1" ht="12.75">
      <c r="A212" s="2">
        <v>10</v>
      </c>
      <c r="B212" s="140" t="s">
        <v>267</v>
      </c>
      <c r="C212" s="21">
        <v>2016</v>
      </c>
      <c r="D212" s="142">
        <v>500</v>
      </c>
      <c r="E212" s="347" t="s">
        <v>887</v>
      </c>
    </row>
    <row r="213" spans="1:5" s="15" customFormat="1" ht="12.75">
      <c r="A213" s="2">
        <v>11</v>
      </c>
      <c r="B213" s="140" t="s">
        <v>267</v>
      </c>
      <c r="C213" s="21">
        <v>2016</v>
      </c>
      <c r="D213" s="142">
        <v>500</v>
      </c>
      <c r="E213" s="347" t="s">
        <v>887</v>
      </c>
    </row>
    <row r="214" spans="1:5" s="15" customFormat="1" ht="12.75">
      <c r="A214" s="2">
        <v>12</v>
      </c>
      <c r="B214" s="140" t="s">
        <v>267</v>
      </c>
      <c r="C214" s="21">
        <v>2016</v>
      </c>
      <c r="D214" s="142">
        <v>500</v>
      </c>
      <c r="E214" s="347" t="s">
        <v>887</v>
      </c>
    </row>
    <row r="215" spans="1:5" s="15" customFormat="1" ht="12.75">
      <c r="A215" s="2">
        <v>13</v>
      </c>
      <c r="B215" s="140" t="s">
        <v>267</v>
      </c>
      <c r="C215" s="21">
        <v>2016</v>
      </c>
      <c r="D215" s="142">
        <v>500</v>
      </c>
      <c r="E215" s="347" t="s">
        <v>887</v>
      </c>
    </row>
    <row r="216" spans="1:5" s="15" customFormat="1" ht="12.75">
      <c r="A216" s="2">
        <v>14</v>
      </c>
      <c r="B216" s="140" t="s">
        <v>268</v>
      </c>
      <c r="C216" s="21">
        <v>2016</v>
      </c>
      <c r="D216" s="142">
        <v>2846.22</v>
      </c>
      <c r="E216" s="348"/>
    </row>
    <row r="217" spans="1:5" s="15" customFormat="1" ht="12.75">
      <c r="A217" s="2">
        <v>15</v>
      </c>
      <c r="B217" s="140" t="s">
        <v>269</v>
      </c>
      <c r="C217" s="21">
        <v>2016</v>
      </c>
      <c r="D217" s="142">
        <v>2832.69</v>
      </c>
      <c r="E217" s="348"/>
    </row>
    <row r="218" spans="1:5" s="15" customFormat="1" ht="12.75">
      <c r="A218" s="2">
        <v>16</v>
      </c>
      <c r="B218" s="140" t="s">
        <v>270</v>
      </c>
      <c r="C218" s="21">
        <v>2016</v>
      </c>
      <c r="D218" s="142">
        <v>3084.84</v>
      </c>
      <c r="E218" s="348"/>
    </row>
    <row r="219" spans="1:5" s="15" customFormat="1" ht="12.75">
      <c r="A219" s="2">
        <v>17</v>
      </c>
      <c r="B219" s="140" t="s">
        <v>271</v>
      </c>
      <c r="C219" s="21">
        <v>2016</v>
      </c>
      <c r="D219" s="142">
        <v>2827.77</v>
      </c>
      <c r="E219" s="348"/>
    </row>
    <row r="220" spans="1:5" s="15" customFormat="1" ht="12.75">
      <c r="A220" s="2">
        <v>18</v>
      </c>
      <c r="B220" s="140" t="s">
        <v>271</v>
      </c>
      <c r="C220" s="21">
        <v>2016</v>
      </c>
      <c r="D220" s="142">
        <v>2827.77</v>
      </c>
      <c r="E220" s="348"/>
    </row>
    <row r="221" spans="1:5" s="15" customFormat="1" ht="12.75">
      <c r="A221" s="2">
        <v>19</v>
      </c>
      <c r="B221" s="140" t="s">
        <v>271</v>
      </c>
      <c r="C221" s="21">
        <v>2016</v>
      </c>
      <c r="D221" s="142">
        <v>2827.77</v>
      </c>
      <c r="E221" s="348"/>
    </row>
    <row r="222" spans="1:5" s="15" customFormat="1" ht="12.75">
      <c r="A222" s="2">
        <v>20</v>
      </c>
      <c r="B222" s="140" t="s">
        <v>272</v>
      </c>
      <c r="C222" s="21">
        <v>2017</v>
      </c>
      <c r="D222" s="142">
        <v>638.99</v>
      </c>
      <c r="E222" s="348"/>
    </row>
    <row r="223" spans="1:5" s="15" customFormat="1" ht="12.75">
      <c r="A223" s="2">
        <v>21</v>
      </c>
      <c r="B223" s="140" t="s">
        <v>273</v>
      </c>
      <c r="C223" s="21">
        <v>2018</v>
      </c>
      <c r="D223" s="142">
        <v>538.74</v>
      </c>
      <c r="E223" s="348"/>
    </row>
    <row r="224" spans="1:5" s="15" customFormat="1" ht="12.75">
      <c r="A224" s="2">
        <v>22</v>
      </c>
      <c r="B224" s="140" t="s">
        <v>273</v>
      </c>
      <c r="C224" s="21">
        <v>2018</v>
      </c>
      <c r="D224" s="142">
        <v>538.74</v>
      </c>
      <c r="E224" s="348"/>
    </row>
    <row r="225" spans="1:5" s="15" customFormat="1" ht="12.75">
      <c r="A225" s="2">
        <v>23</v>
      </c>
      <c r="B225" s="140" t="s">
        <v>273</v>
      </c>
      <c r="C225" s="21">
        <v>2018</v>
      </c>
      <c r="D225" s="142">
        <v>538.74</v>
      </c>
      <c r="E225" s="348"/>
    </row>
    <row r="226" spans="1:5" s="15" customFormat="1" ht="12.75">
      <c r="A226" s="2">
        <v>24</v>
      </c>
      <c r="B226" s="140" t="s">
        <v>274</v>
      </c>
      <c r="C226" s="21">
        <v>2018</v>
      </c>
      <c r="D226" s="142">
        <v>227.55</v>
      </c>
      <c r="E226" s="348"/>
    </row>
    <row r="227" spans="1:5" s="15" customFormat="1" ht="12.75">
      <c r="A227" s="2">
        <v>25</v>
      </c>
      <c r="B227" s="140" t="s">
        <v>275</v>
      </c>
      <c r="C227" s="21">
        <v>2018</v>
      </c>
      <c r="D227" s="142">
        <v>289.05</v>
      </c>
      <c r="E227" s="348"/>
    </row>
    <row r="228" spans="1:5" s="15" customFormat="1" ht="12.75">
      <c r="A228" s="2">
        <v>26</v>
      </c>
      <c r="B228" s="140" t="s">
        <v>437</v>
      </c>
      <c r="C228" s="21">
        <v>2019</v>
      </c>
      <c r="D228" s="142">
        <v>588.98</v>
      </c>
      <c r="E228" s="348"/>
    </row>
    <row r="229" spans="1:5" s="15" customFormat="1" ht="12.75">
      <c r="A229" s="2">
        <v>27</v>
      </c>
      <c r="B229" s="140" t="s">
        <v>438</v>
      </c>
      <c r="C229" s="21">
        <v>2019</v>
      </c>
      <c r="D229" s="142">
        <v>3616.2</v>
      </c>
      <c r="E229" s="348"/>
    </row>
    <row r="230" spans="1:5" s="15" customFormat="1" ht="12.75">
      <c r="A230" s="2">
        <v>28</v>
      </c>
      <c r="B230" s="140" t="s">
        <v>438</v>
      </c>
      <c r="C230" s="21">
        <v>2019</v>
      </c>
      <c r="D230" s="142">
        <v>3616.2</v>
      </c>
      <c r="E230" s="348"/>
    </row>
    <row r="231" spans="1:5" s="15" customFormat="1" ht="12.75">
      <c r="A231" s="2">
        <v>29</v>
      </c>
      <c r="B231" s="140" t="s">
        <v>439</v>
      </c>
      <c r="C231" s="21">
        <v>2020</v>
      </c>
      <c r="D231" s="142">
        <v>3849.9</v>
      </c>
      <c r="E231" s="348"/>
    </row>
    <row r="232" spans="1:5" s="15" customFormat="1" ht="12.75">
      <c r="A232" s="2">
        <v>30</v>
      </c>
      <c r="B232" s="140" t="s">
        <v>439</v>
      </c>
      <c r="C232" s="21">
        <v>2020</v>
      </c>
      <c r="D232" s="142">
        <v>3849.9</v>
      </c>
      <c r="E232" s="348"/>
    </row>
    <row r="233" spans="1:5" s="15" customFormat="1" ht="12.75">
      <c r="A233" s="2">
        <v>31</v>
      </c>
      <c r="B233" s="140" t="s">
        <v>439</v>
      </c>
      <c r="C233" s="21">
        <v>2020</v>
      </c>
      <c r="D233" s="142">
        <v>3849.9</v>
      </c>
      <c r="E233" s="348"/>
    </row>
    <row r="234" spans="1:5" s="15" customFormat="1" ht="12.75">
      <c r="A234" s="2">
        <v>32</v>
      </c>
      <c r="B234" s="140" t="s">
        <v>439</v>
      </c>
      <c r="C234" s="21">
        <v>2020</v>
      </c>
      <c r="D234" s="142">
        <v>3849.9</v>
      </c>
      <c r="E234" s="348"/>
    </row>
    <row r="235" spans="1:5" s="15" customFormat="1" ht="12.75">
      <c r="A235" s="2">
        <v>33</v>
      </c>
      <c r="B235" s="140" t="s">
        <v>439</v>
      </c>
      <c r="C235" s="21">
        <v>2020</v>
      </c>
      <c r="D235" s="142">
        <v>3849.9</v>
      </c>
      <c r="E235" s="348"/>
    </row>
    <row r="236" spans="1:5" s="15" customFormat="1" ht="12.75">
      <c r="A236" s="2">
        <v>34</v>
      </c>
      <c r="B236" s="140" t="s">
        <v>439</v>
      </c>
      <c r="C236" s="21">
        <v>2020</v>
      </c>
      <c r="D236" s="142">
        <v>3849.9</v>
      </c>
      <c r="E236" s="348"/>
    </row>
    <row r="237" spans="1:5" s="15" customFormat="1" ht="12.75">
      <c r="A237" s="2">
        <v>35</v>
      </c>
      <c r="B237" s="140" t="s">
        <v>439</v>
      </c>
      <c r="C237" s="21">
        <v>2020</v>
      </c>
      <c r="D237" s="142">
        <v>3849.9</v>
      </c>
      <c r="E237" s="348"/>
    </row>
    <row r="238" spans="1:5" s="15" customFormat="1" ht="12.75">
      <c r="A238" s="2">
        <v>36</v>
      </c>
      <c r="B238" s="140" t="s">
        <v>439</v>
      </c>
      <c r="C238" s="21">
        <v>2020</v>
      </c>
      <c r="D238" s="142">
        <v>3849.9</v>
      </c>
      <c r="E238" s="348"/>
    </row>
    <row r="239" spans="1:5" s="15" customFormat="1" ht="12.75">
      <c r="A239" s="2">
        <v>37</v>
      </c>
      <c r="B239" s="140" t="s">
        <v>439</v>
      </c>
      <c r="C239" s="21">
        <v>2020</v>
      </c>
      <c r="D239" s="142">
        <v>3849.9</v>
      </c>
      <c r="E239" s="348"/>
    </row>
    <row r="240" spans="1:5" s="15" customFormat="1" ht="12.75">
      <c r="A240" s="2">
        <v>38</v>
      </c>
      <c r="B240" s="140" t="s">
        <v>440</v>
      </c>
      <c r="C240" s="21">
        <v>2020</v>
      </c>
      <c r="D240" s="142">
        <v>5904</v>
      </c>
      <c r="E240" s="348"/>
    </row>
    <row r="241" spans="1:5" s="15" customFormat="1" ht="12.75">
      <c r="A241" s="2">
        <v>39</v>
      </c>
      <c r="B241" s="140" t="s">
        <v>441</v>
      </c>
      <c r="C241" s="21">
        <v>2020</v>
      </c>
      <c r="D241" s="142">
        <v>73224.48</v>
      </c>
      <c r="E241" s="348"/>
    </row>
    <row r="242" spans="1:5" s="15" customFormat="1" ht="12.75">
      <c r="A242" s="38"/>
      <c r="B242" s="425" t="s">
        <v>0</v>
      </c>
      <c r="C242" s="425" t="s">
        <v>2</v>
      </c>
      <c r="D242" s="101">
        <f>SUM(D203:D241)</f>
        <v>156024.16999999998</v>
      </c>
      <c r="E242" s="348"/>
    </row>
    <row r="243" spans="1:5" s="15" customFormat="1" ht="14.25" customHeight="1">
      <c r="A243" s="427" t="s">
        <v>428</v>
      </c>
      <c r="B243" s="427"/>
      <c r="C243" s="427"/>
      <c r="D243" s="428"/>
      <c r="E243" s="348"/>
    </row>
    <row r="244" spans="1:5" s="15" customFormat="1" ht="12.75">
      <c r="A244" s="21">
        <v>1</v>
      </c>
      <c r="B244" s="147" t="s">
        <v>442</v>
      </c>
      <c r="C244" s="2">
        <v>2016</v>
      </c>
      <c r="D244" s="133">
        <v>8484.81</v>
      </c>
      <c r="E244" s="348"/>
    </row>
    <row r="245" spans="1:5" s="15" customFormat="1" ht="14.25" customHeight="1">
      <c r="A245" s="64"/>
      <c r="B245" s="72" t="s">
        <v>0</v>
      </c>
      <c r="C245" s="215"/>
      <c r="D245" s="102">
        <f>D244</f>
        <v>8484.81</v>
      </c>
      <c r="E245" s="348"/>
    </row>
    <row r="246" spans="1:5" s="15" customFormat="1" ht="14.25" customHeight="1">
      <c r="A246" s="424" t="s">
        <v>74</v>
      </c>
      <c r="B246" s="424"/>
      <c r="C246" s="424"/>
      <c r="D246" s="424"/>
      <c r="E246" s="348"/>
    </row>
    <row r="247" spans="1:5" s="15" customFormat="1" ht="12.75">
      <c r="A247" s="426" t="s">
        <v>426</v>
      </c>
      <c r="B247" s="426"/>
      <c r="C247" s="426"/>
      <c r="D247" s="426"/>
      <c r="E247" s="348"/>
    </row>
    <row r="248" spans="1:5" s="15" customFormat="1" ht="14.25" customHeight="1">
      <c r="A248" s="2">
        <v>1</v>
      </c>
      <c r="B248" s="20" t="s">
        <v>285</v>
      </c>
      <c r="C248" s="2">
        <v>2017</v>
      </c>
      <c r="D248" s="103">
        <v>2063</v>
      </c>
      <c r="E248" s="348"/>
    </row>
    <row r="249" spans="1:5" s="15" customFormat="1" ht="14.25" customHeight="1">
      <c r="A249" s="2">
        <v>2</v>
      </c>
      <c r="B249" s="20" t="s">
        <v>328</v>
      </c>
      <c r="C249" s="2">
        <v>2018</v>
      </c>
      <c r="D249" s="103">
        <v>2050</v>
      </c>
      <c r="E249" s="348"/>
    </row>
    <row r="250" spans="1:5" s="15" customFormat="1" ht="14.25" customHeight="1">
      <c r="A250" s="2">
        <v>3</v>
      </c>
      <c r="B250" s="20" t="s">
        <v>328</v>
      </c>
      <c r="C250" s="2">
        <v>2018</v>
      </c>
      <c r="D250" s="103">
        <v>2050</v>
      </c>
      <c r="E250" s="348"/>
    </row>
    <row r="251" spans="1:5" s="15" customFormat="1" ht="14.25" customHeight="1">
      <c r="A251" s="2">
        <v>4</v>
      </c>
      <c r="B251" s="20" t="s">
        <v>410</v>
      </c>
      <c r="C251" s="2">
        <v>2018</v>
      </c>
      <c r="D251" s="103">
        <v>4073</v>
      </c>
      <c r="E251" s="348"/>
    </row>
    <row r="252" spans="1:5" s="15" customFormat="1" ht="14.25" customHeight="1">
      <c r="A252" s="2">
        <v>5</v>
      </c>
      <c r="B252" s="20" t="s">
        <v>452</v>
      </c>
      <c r="C252" s="2">
        <v>2019</v>
      </c>
      <c r="D252" s="103">
        <v>7889.99</v>
      </c>
      <c r="E252" s="348"/>
    </row>
    <row r="253" spans="1:5" s="12" customFormat="1" ht="14.25" customHeight="1">
      <c r="A253" s="38"/>
      <c r="B253" s="425" t="s">
        <v>0</v>
      </c>
      <c r="C253" s="425"/>
      <c r="D253" s="101">
        <f>SUM(D248:D252)</f>
        <v>18125.989999999998</v>
      </c>
      <c r="E253" s="347"/>
    </row>
    <row r="254" spans="1:5" s="12" customFormat="1" ht="14.25" customHeight="1">
      <c r="A254" s="429" t="s">
        <v>427</v>
      </c>
      <c r="B254" s="429"/>
      <c r="C254" s="429"/>
      <c r="D254" s="429"/>
      <c r="E254" s="347"/>
    </row>
    <row r="255" spans="1:5" s="12" customFormat="1" ht="14.25" customHeight="1">
      <c r="A255" s="22">
        <v>1</v>
      </c>
      <c r="B255" s="148" t="s">
        <v>411</v>
      </c>
      <c r="C255" s="135">
        <v>2018</v>
      </c>
      <c r="D255" s="143">
        <v>7900</v>
      </c>
      <c r="E255" s="347"/>
    </row>
    <row r="256" spans="1:5" s="12" customFormat="1" ht="14.25" customHeight="1">
      <c r="A256" s="22">
        <v>2</v>
      </c>
      <c r="B256" s="148" t="s">
        <v>453</v>
      </c>
      <c r="C256" s="135">
        <v>2018</v>
      </c>
      <c r="D256" s="143">
        <v>4859</v>
      </c>
      <c r="E256" s="347"/>
    </row>
    <row r="257" spans="1:5" s="12" customFormat="1" ht="14.25" customHeight="1">
      <c r="A257" s="22">
        <v>3</v>
      </c>
      <c r="B257" s="148" t="s">
        <v>453</v>
      </c>
      <c r="C257" s="135">
        <v>2018</v>
      </c>
      <c r="D257" s="143">
        <v>4859</v>
      </c>
      <c r="E257" s="347"/>
    </row>
    <row r="258" spans="1:5" s="12" customFormat="1" ht="14.25" customHeight="1">
      <c r="A258" s="22">
        <v>4</v>
      </c>
      <c r="B258" s="148" t="s">
        <v>454</v>
      </c>
      <c r="C258" s="135">
        <v>2020</v>
      </c>
      <c r="D258" s="143">
        <v>2775</v>
      </c>
      <c r="E258" s="347"/>
    </row>
    <row r="259" spans="1:5" s="12" customFormat="1" ht="14.25" customHeight="1">
      <c r="A259" s="38"/>
      <c r="B259" s="196" t="s">
        <v>0</v>
      </c>
      <c r="C259" s="215"/>
      <c r="D259" s="101">
        <f>SUM(D255:D258)</f>
        <v>20393</v>
      </c>
      <c r="E259" s="347"/>
    </row>
    <row r="260" spans="1:5" s="12" customFormat="1" ht="14.25" customHeight="1">
      <c r="A260" s="424" t="s">
        <v>80</v>
      </c>
      <c r="B260" s="424"/>
      <c r="C260" s="424"/>
      <c r="D260" s="424"/>
      <c r="E260" s="347"/>
    </row>
    <row r="261" spans="1:5" s="12" customFormat="1" ht="14.25" customHeight="1">
      <c r="A261" s="426" t="s">
        <v>426</v>
      </c>
      <c r="B261" s="426"/>
      <c r="C261" s="426"/>
      <c r="D261" s="426"/>
      <c r="E261" s="347"/>
    </row>
    <row r="262" spans="1:5" s="12" customFormat="1" ht="14.25" customHeight="1">
      <c r="A262" s="2">
        <v>1</v>
      </c>
      <c r="B262" s="202" t="s">
        <v>153</v>
      </c>
      <c r="C262" s="229">
        <v>2016</v>
      </c>
      <c r="D262" s="200">
        <v>27060</v>
      </c>
      <c r="E262" s="347"/>
    </row>
    <row r="263" spans="1:5" s="12" customFormat="1" ht="12.75">
      <c r="A263" s="2">
        <v>2</v>
      </c>
      <c r="B263" s="203" t="s">
        <v>492</v>
      </c>
      <c r="C263" s="229">
        <v>2016</v>
      </c>
      <c r="D263" s="200">
        <v>3296.4</v>
      </c>
      <c r="E263" s="347"/>
    </row>
    <row r="264" spans="1:5" s="12" customFormat="1" ht="12.75">
      <c r="A264" s="2">
        <v>3</v>
      </c>
      <c r="B264" s="87" t="s">
        <v>492</v>
      </c>
      <c r="C264" s="229">
        <v>2016</v>
      </c>
      <c r="D264" s="200">
        <v>3296.4</v>
      </c>
      <c r="E264" s="347"/>
    </row>
    <row r="265" spans="1:5" s="12" customFormat="1" ht="12.75">
      <c r="A265" s="2">
        <v>4</v>
      </c>
      <c r="B265" s="201" t="s">
        <v>493</v>
      </c>
      <c r="C265" s="229">
        <v>2016</v>
      </c>
      <c r="D265" s="200">
        <v>1448.2</v>
      </c>
      <c r="E265" s="347"/>
    </row>
    <row r="266" spans="1:5" s="12" customFormat="1" ht="12.75">
      <c r="A266" s="2">
        <v>5</v>
      </c>
      <c r="B266" s="201" t="s">
        <v>494</v>
      </c>
      <c r="C266" s="229">
        <v>2016</v>
      </c>
      <c r="D266" s="200">
        <v>535.05</v>
      </c>
      <c r="E266" s="347"/>
    </row>
    <row r="267" spans="1:5" s="12" customFormat="1" ht="12.75">
      <c r="A267" s="2">
        <v>6</v>
      </c>
      <c r="B267" s="199" t="s">
        <v>494</v>
      </c>
      <c r="C267" s="229">
        <v>2016</v>
      </c>
      <c r="D267" s="200">
        <v>535.05</v>
      </c>
      <c r="E267" s="347"/>
    </row>
    <row r="268" spans="1:5" s="12" customFormat="1" ht="12.75">
      <c r="A268" s="2">
        <v>7</v>
      </c>
      <c r="B268" s="201" t="s">
        <v>495</v>
      </c>
      <c r="C268" s="229">
        <v>2017</v>
      </c>
      <c r="D268" s="200">
        <v>2982.75</v>
      </c>
      <c r="E268" s="347"/>
    </row>
    <row r="269" spans="1:5" s="12" customFormat="1" ht="12.75">
      <c r="A269" s="2">
        <v>8</v>
      </c>
      <c r="B269" s="201" t="s">
        <v>496</v>
      </c>
      <c r="C269" s="229">
        <v>2017</v>
      </c>
      <c r="D269" s="200">
        <v>397.29</v>
      </c>
      <c r="E269" s="347"/>
    </row>
    <row r="270" spans="1:5" s="12" customFormat="1" ht="12.75">
      <c r="A270" s="2">
        <v>9</v>
      </c>
      <c r="B270" s="201" t="s">
        <v>497</v>
      </c>
      <c r="C270" s="229">
        <v>2017</v>
      </c>
      <c r="D270" s="200">
        <v>799.5</v>
      </c>
      <c r="E270" s="347"/>
    </row>
    <row r="271" spans="1:5" s="12" customFormat="1" ht="12.75">
      <c r="A271" s="2">
        <v>10</v>
      </c>
      <c r="B271" s="201" t="s">
        <v>498</v>
      </c>
      <c r="C271" s="229">
        <v>2018</v>
      </c>
      <c r="D271" s="200">
        <v>738</v>
      </c>
      <c r="E271" s="347"/>
    </row>
    <row r="272" spans="1:5" s="12" customFormat="1" ht="12.75">
      <c r="A272" s="2">
        <v>11</v>
      </c>
      <c r="B272" s="201" t="s">
        <v>498</v>
      </c>
      <c r="C272" s="229">
        <v>2018</v>
      </c>
      <c r="D272" s="200">
        <v>738</v>
      </c>
      <c r="E272" s="347"/>
    </row>
    <row r="273" spans="1:5" s="12" customFormat="1" ht="25.5">
      <c r="A273" s="2">
        <v>12</v>
      </c>
      <c r="B273" s="201" t="s">
        <v>499</v>
      </c>
      <c r="C273" s="229">
        <v>2018</v>
      </c>
      <c r="D273" s="200">
        <v>3437.85</v>
      </c>
      <c r="E273" s="347"/>
    </row>
    <row r="274" spans="1:5" s="12" customFormat="1" ht="25.5">
      <c r="A274" s="2">
        <v>13</v>
      </c>
      <c r="B274" s="201" t="s">
        <v>500</v>
      </c>
      <c r="C274" s="229">
        <v>2018</v>
      </c>
      <c r="D274" s="200">
        <v>3196.77</v>
      </c>
      <c r="E274" s="347"/>
    </row>
    <row r="275" spans="1:5" s="12" customFormat="1" ht="25.5">
      <c r="A275" s="2">
        <v>14</v>
      </c>
      <c r="B275" s="201" t="s">
        <v>499</v>
      </c>
      <c r="C275" s="229">
        <v>2018</v>
      </c>
      <c r="D275" s="200">
        <v>3437.85</v>
      </c>
      <c r="E275" s="347"/>
    </row>
    <row r="276" spans="1:5" s="12" customFormat="1" ht="25.5">
      <c r="A276" s="2">
        <v>15</v>
      </c>
      <c r="B276" s="201" t="s">
        <v>501</v>
      </c>
      <c r="C276" s="229">
        <v>2019</v>
      </c>
      <c r="D276" s="200">
        <v>1817.48</v>
      </c>
      <c r="E276" s="347"/>
    </row>
    <row r="277" spans="1:5" s="12" customFormat="1" ht="25.5">
      <c r="A277" s="2">
        <v>16</v>
      </c>
      <c r="B277" s="201" t="s">
        <v>501</v>
      </c>
      <c r="C277" s="229">
        <v>2019</v>
      </c>
      <c r="D277" s="200">
        <v>1817.48</v>
      </c>
      <c r="E277" s="347"/>
    </row>
    <row r="278" spans="1:5" s="12" customFormat="1" ht="25.5">
      <c r="A278" s="2">
        <v>17</v>
      </c>
      <c r="B278" s="201" t="s">
        <v>501</v>
      </c>
      <c r="C278" s="229">
        <v>2019</v>
      </c>
      <c r="D278" s="200">
        <v>1818</v>
      </c>
      <c r="E278" s="347"/>
    </row>
    <row r="279" spans="1:5" s="12" customFormat="1" ht="12.75">
      <c r="A279" s="2">
        <v>18</v>
      </c>
      <c r="B279" s="201" t="s">
        <v>502</v>
      </c>
      <c r="C279" s="229">
        <v>2019</v>
      </c>
      <c r="D279" s="200">
        <v>319</v>
      </c>
      <c r="E279" s="347"/>
    </row>
    <row r="280" spans="1:5" s="12" customFormat="1" ht="25.5">
      <c r="A280" s="2">
        <v>19</v>
      </c>
      <c r="B280" s="201" t="s">
        <v>501</v>
      </c>
      <c r="C280" s="229">
        <v>2019</v>
      </c>
      <c r="D280" s="200">
        <v>1817.99</v>
      </c>
      <c r="E280" s="347"/>
    </row>
    <row r="281" spans="1:5" s="12" customFormat="1" ht="12.75">
      <c r="A281" s="2">
        <v>20</v>
      </c>
      <c r="B281" s="201" t="s">
        <v>503</v>
      </c>
      <c r="C281" s="229">
        <v>2019</v>
      </c>
      <c r="D281" s="200">
        <v>24402.04</v>
      </c>
      <c r="E281" s="347"/>
    </row>
    <row r="282" spans="1:4" ht="14.25" customHeight="1">
      <c r="A282" s="38"/>
      <c r="B282" s="425" t="s">
        <v>0</v>
      </c>
      <c r="C282" s="425"/>
      <c r="D282" s="101">
        <f>SUM(D262:D281)</f>
        <v>83891.1</v>
      </c>
    </row>
    <row r="283" spans="1:4" ht="14.25" customHeight="1">
      <c r="A283" s="429" t="s">
        <v>427</v>
      </c>
      <c r="B283" s="429"/>
      <c r="C283" s="429"/>
      <c r="D283" s="429"/>
    </row>
    <row r="284" spans="1:4" ht="12.75">
      <c r="A284" s="22">
        <v>1</v>
      </c>
      <c r="B284" s="204" t="s">
        <v>504</v>
      </c>
      <c r="C284" s="209">
        <v>2016</v>
      </c>
      <c r="D284" s="210">
        <v>15496.77</v>
      </c>
    </row>
    <row r="285" spans="1:4" ht="12.75">
      <c r="A285" s="22">
        <v>2</v>
      </c>
      <c r="B285" s="205" t="s">
        <v>505</v>
      </c>
      <c r="C285" s="209">
        <v>2016</v>
      </c>
      <c r="D285" s="206">
        <v>3328.38</v>
      </c>
    </row>
    <row r="286" spans="1:4" ht="12.75">
      <c r="A286" s="22">
        <v>3</v>
      </c>
      <c r="B286" s="205" t="s">
        <v>506</v>
      </c>
      <c r="C286" s="209">
        <v>2016</v>
      </c>
      <c r="D286" s="206">
        <v>811.8</v>
      </c>
    </row>
    <row r="287" spans="1:4" ht="12.75">
      <c r="A287" s="22">
        <v>4</v>
      </c>
      <c r="B287" s="205" t="s">
        <v>507</v>
      </c>
      <c r="C287" s="209">
        <v>2016</v>
      </c>
      <c r="D287" s="206">
        <v>981.54</v>
      </c>
    </row>
    <row r="288" spans="1:4" ht="25.5">
      <c r="A288" s="22">
        <v>5</v>
      </c>
      <c r="B288" s="205" t="s">
        <v>508</v>
      </c>
      <c r="C288" s="209">
        <v>2016</v>
      </c>
      <c r="D288" s="206">
        <v>3140.19</v>
      </c>
    </row>
    <row r="289" spans="1:4" ht="25.5">
      <c r="A289" s="22">
        <v>6</v>
      </c>
      <c r="B289" s="205" t="s">
        <v>508</v>
      </c>
      <c r="C289" s="209">
        <v>2016</v>
      </c>
      <c r="D289" s="206">
        <v>3140.19</v>
      </c>
    </row>
    <row r="290" spans="1:4" ht="25.5">
      <c r="A290" s="22">
        <v>7</v>
      </c>
      <c r="B290" s="205" t="s">
        <v>508</v>
      </c>
      <c r="C290" s="209">
        <v>2016</v>
      </c>
      <c r="D290" s="206">
        <v>3140.19</v>
      </c>
    </row>
    <row r="291" spans="1:4" ht="25.5">
      <c r="A291" s="22">
        <v>8</v>
      </c>
      <c r="B291" s="205" t="s">
        <v>508</v>
      </c>
      <c r="C291" s="209">
        <v>2016</v>
      </c>
      <c r="D291" s="206">
        <v>3140.19</v>
      </c>
    </row>
    <row r="292" spans="1:4" ht="25.5">
      <c r="A292" s="22">
        <v>9</v>
      </c>
      <c r="B292" s="205" t="s">
        <v>508</v>
      </c>
      <c r="C292" s="209">
        <v>2016</v>
      </c>
      <c r="D292" s="206">
        <v>3140.19</v>
      </c>
    </row>
    <row r="293" spans="1:4" ht="12.75">
      <c r="A293" s="22">
        <v>10</v>
      </c>
      <c r="B293" s="205" t="s">
        <v>509</v>
      </c>
      <c r="C293" s="209">
        <v>2016</v>
      </c>
      <c r="D293" s="206">
        <v>3499.35</v>
      </c>
    </row>
    <row r="294" spans="1:4" ht="12.75">
      <c r="A294" s="22">
        <v>11</v>
      </c>
      <c r="B294" s="205" t="s">
        <v>510</v>
      </c>
      <c r="C294" s="209">
        <v>2017</v>
      </c>
      <c r="D294" s="206">
        <v>699</v>
      </c>
    </row>
    <row r="295" spans="1:4" ht="12.75">
      <c r="A295" s="22">
        <v>12</v>
      </c>
      <c r="B295" s="205" t="s">
        <v>510</v>
      </c>
      <c r="C295" s="209">
        <v>2017</v>
      </c>
      <c r="D295" s="206">
        <v>699</v>
      </c>
    </row>
    <row r="296" spans="1:4" ht="12.75">
      <c r="A296" s="22">
        <v>13</v>
      </c>
      <c r="B296" s="205" t="s">
        <v>511</v>
      </c>
      <c r="C296" s="209">
        <v>2017</v>
      </c>
      <c r="D296" s="206">
        <v>3072.54</v>
      </c>
    </row>
    <row r="297" spans="1:4" ht="12.75">
      <c r="A297" s="22">
        <v>14</v>
      </c>
      <c r="B297" s="205" t="s">
        <v>512</v>
      </c>
      <c r="C297" s="209">
        <v>2017</v>
      </c>
      <c r="D297" s="206">
        <v>599</v>
      </c>
    </row>
    <row r="298" spans="1:4" ht="12.75">
      <c r="A298" s="22">
        <v>15</v>
      </c>
      <c r="B298" s="205" t="s">
        <v>512</v>
      </c>
      <c r="C298" s="209">
        <v>2017</v>
      </c>
      <c r="D298" s="206">
        <v>599</v>
      </c>
    </row>
    <row r="299" spans="1:4" ht="12.75">
      <c r="A299" s="22">
        <v>16</v>
      </c>
      <c r="B299" s="205" t="s">
        <v>513</v>
      </c>
      <c r="C299" s="209">
        <v>2018</v>
      </c>
      <c r="D299" s="206">
        <v>1239.84</v>
      </c>
    </row>
    <row r="300" spans="1:4" ht="12.75">
      <c r="A300" s="22">
        <v>17</v>
      </c>
      <c r="B300" s="205" t="s">
        <v>513</v>
      </c>
      <c r="C300" s="209">
        <v>2018</v>
      </c>
      <c r="D300" s="206">
        <v>1239.84</v>
      </c>
    </row>
    <row r="301" spans="1:4" ht="12.75">
      <c r="A301" s="22">
        <v>18</v>
      </c>
      <c r="B301" s="205" t="s">
        <v>513</v>
      </c>
      <c r="C301" s="209">
        <v>2018</v>
      </c>
      <c r="D301" s="206">
        <v>1239.84</v>
      </c>
    </row>
    <row r="302" spans="1:4" ht="12.75">
      <c r="A302" s="22">
        <v>19</v>
      </c>
      <c r="B302" s="205" t="s">
        <v>514</v>
      </c>
      <c r="C302" s="209">
        <v>2018</v>
      </c>
      <c r="D302" s="206">
        <v>3136.5</v>
      </c>
    </row>
    <row r="303" spans="1:4" ht="12.75">
      <c r="A303" s="22">
        <v>20</v>
      </c>
      <c r="B303" s="205" t="s">
        <v>515</v>
      </c>
      <c r="C303" s="209">
        <v>2019</v>
      </c>
      <c r="D303" s="206">
        <v>1105.77</v>
      </c>
    </row>
    <row r="304" spans="1:4" ht="12.75">
      <c r="A304" s="22">
        <v>21</v>
      </c>
      <c r="B304" s="205" t="s">
        <v>516</v>
      </c>
      <c r="C304" s="209">
        <v>2019</v>
      </c>
      <c r="D304" s="206">
        <v>859.77</v>
      </c>
    </row>
    <row r="305" spans="1:4" ht="12.75">
      <c r="A305" s="22">
        <v>22</v>
      </c>
      <c r="B305" s="205" t="s">
        <v>516</v>
      </c>
      <c r="C305" s="209">
        <v>2019</v>
      </c>
      <c r="D305" s="206">
        <v>859.77</v>
      </c>
    </row>
    <row r="306" spans="1:4" ht="12.75">
      <c r="A306" s="22">
        <v>23</v>
      </c>
      <c r="B306" s="205" t="s">
        <v>516</v>
      </c>
      <c r="C306" s="209">
        <v>2019</v>
      </c>
      <c r="D306" s="206">
        <v>859.77</v>
      </c>
    </row>
    <row r="307" spans="1:4" ht="14.25" customHeight="1">
      <c r="A307" s="29"/>
      <c r="B307" s="61" t="s">
        <v>0</v>
      </c>
      <c r="C307" s="38"/>
      <c r="D307" s="101">
        <f>SUM(D284:D306)</f>
        <v>56028.42999999998</v>
      </c>
    </row>
    <row r="308" spans="1:4" ht="14.25" customHeight="1">
      <c r="A308" s="424" t="s">
        <v>87</v>
      </c>
      <c r="B308" s="424"/>
      <c r="C308" s="424"/>
      <c r="D308" s="424"/>
    </row>
    <row r="309" spans="1:4" ht="14.25" customHeight="1">
      <c r="A309" s="426" t="s">
        <v>426</v>
      </c>
      <c r="B309" s="426"/>
      <c r="C309" s="426"/>
      <c r="D309" s="426"/>
    </row>
    <row r="310" spans="1:4" ht="14.25" customHeight="1">
      <c r="A310" s="2">
        <v>1</v>
      </c>
      <c r="B310" s="124" t="s">
        <v>526</v>
      </c>
      <c r="C310" s="229">
        <v>2019</v>
      </c>
      <c r="D310" s="207">
        <v>3249.99</v>
      </c>
    </row>
    <row r="311" spans="1:5" s="16" customFormat="1" ht="14.25" customHeight="1">
      <c r="A311" s="29"/>
      <c r="B311" s="61" t="s">
        <v>0</v>
      </c>
      <c r="C311" s="38"/>
      <c r="D311" s="101">
        <f>SUM(D310:D310)</f>
        <v>3249.99</v>
      </c>
      <c r="E311" s="349"/>
    </row>
    <row r="312" spans="1:5" s="16" customFormat="1" ht="14.25" customHeight="1">
      <c r="A312" s="429" t="s">
        <v>427</v>
      </c>
      <c r="B312" s="429"/>
      <c r="C312" s="429"/>
      <c r="D312" s="429"/>
      <c r="E312" s="349"/>
    </row>
    <row r="313" spans="1:5" s="16" customFormat="1" ht="14.25" customHeight="1">
      <c r="A313" s="2">
        <v>1</v>
      </c>
      <c r="B313" s="124" t="s">
        <v>527</v>
      </c>
      <c r="C313" s="229">
        <v>2016</v>
      </c>
      <c r="D313" s="207">
        <v>1449</v>
      </c>
      <c r="E313" s="349"/>
    </row>
    <row r="314" spans="1:5" s="16" customFormat="1" ht="14.25" customHeight="1">
      <c r="A314" s="2">
        <v>2</v>
      </c>
      <c r="B314" s="124" t="s">
        <v>527</v>
      </c>
      <c r="C314" s="229">
        <v>2016</v>
      </c>
      <c r="D314" s="207">
        <v>1599</v>
      </c>
      <c r="E314" s="349"/>
    </row>
    <row r="315" spans="1:5" s="16" customFormat="1" ht="14.25" customHeight="1">
      <c r="A315" s="2">
        <v>3</v>
      </c>
      <c r="B315" s="124" t="s">
        <v>497</v>
      </c>
      <c r="C315" s="229">
        <v>2016</v>
      </c>
      <c r="D315" s="207">
        <v>349</v>
      </c>
      <c r="E315" s="349"/>
    </row>
    <row r="316" spans="1:5" s="16" customFormat="1" ht="14.25" customHeight="1">
      <c r="A316" s="2">
        <v>4</v>
      </c>
      <c r="B316" s="124" t="s">
        <v>497</v>
      </c>
      <c r="C316" s="229">
        <v>2016</v>
      </c>
      <c r="D316" s="207">
        <v>349</v>
      </c>
      <c r="E316" s="349"/>
    </row>
    <row r="317" spans="1:5" s="16" customFormat="1" ht="14.25" customHeight="1">
      <c r="A317" s="2">
        <v>5</v>
      </c>
      <c r="B317" s="124" t="s">
        <v>528</v>
      </c>
      <c r="C317" s="229">
        <v>2017</v>
      </c>
      <c r="D317" s="207">
        <v>428.99</v>
      </c>
      <c r="E317" s="349"/>
    </row>
    <row r="318" spans="1:5" s="16" customFormat="1" ht="14.25" customHeight="1">
      <c r="A318" s="2">
        <v>6</v>
      </c>
      <c r="B318" s="124" t="s">
        <v>529</v>
      </c>
      <c r="C318" s="229">
        <v>2017</v>
      </c>
      <c r="D318" s="207">
        <v>1489.31</v>
      </c>
      <c r="E318" s="349"/>
    </row>
    <row r="319" spans="1:5" s="16" customFormat="1" ht="14.25" customHeight="1">
      <c r="A319" s="2">
        <v>7</v>
      </c>
      <c r="B319" s="124" t="s">
        <v>529</v>
      </c>
      <c r="C319" s="229">
        <v>2017</v>
      </c>
      <c r="D319" s="207">
        <v>1489.82</v>
      </c>
      <c r="E319" s="349"/>
    </row>
    <row r="320" spans="1:5" s="16" customFormat="1" ht="14.25" customHeight="1">
      <c r="A320" s="2">
        <v>8</v>
      </c>
      <c r="B320" s="124" t="s">
        <v>530</v>
      </c>
      <c r="C320" s="229">
        <v>2017</v>
      </c>
      <c r="D320" s="207">
        <v>409.2</v>
      </c>
      <c r="E320" s="349"/>
    </row>
    <row r="321" spans="1:5" s="16" customFormat="1" ht="14.25" customHeight="1">
      <c r="A321" s="2">
        <v>9</v>
      </c>
      <c r="B321" s="124" t="s">
        <v>530</v>
      </c>
      <c r="C321" s="229">
        <v>2017</v>
      </c>
      <c r="D321" s="207">
        <v>409.2</v>
      </c>
      <c r="E321" s="349"/>
    </row>
    <row r="322" spans="1:5" s="16" customFormat="1" ht="14.25" customHeight="1">
      <c r="A322" s="2">
        <v>10</v>
      </c>
      <c r="B322" s="124" t="s">
        <v>531</v>
      </c>
      <c r="C322" s="229">
        <v>2018</v>
      </c>
      <c r="D322" s="207">
        <v>1410</v>
      </c>
      <c r="E322" s="349"/>
    </row>
    <row r="323" spans="1:5" s="16" customFormat="1" ht="14.25" customHeight="1">
      <c r="A323" s="2">
        <v>11</v>
      </c>
      <c r="B323" s="124" t="s">
        <v>532</v>
      </c>
      <c r="C323" s="229">
        <v>2018</v>
      </c>
      <c r="D323" s="207">
        <v>703.1</v>
      </c>
      <c r="E323" s="349"/>
    </row>
    <row r="324" spans="1:5" s="16" customFormat="1" ht="14.25" customHeight="1">
      <c r="A324" s="2">
        <v>12</v>
      </c>
      <c r="B324" s="124" t="s">
        <v>533</v>
      </c>
      <c r="C324" s="229">
        <v>2018</v>
      </c>
      <c r="D324" s="207">
        <v>1708.12</v>
      </c>
      <c r="E324" s="349"/>
    </row>
    <row r="325" spans="1:5" s="16" customFormat="1" ht="14.25" customHeight="1">
      <c r="A325" s="2">
        <v>13</v>
      </c>
      <c r="B325" s="124" t="s">
        <v>534</v>
      </c>
      <c r="C325" s="229">
        <v>2018</v>
      </c>
      <c r="D325" s="207">
        <v>2855</v>
      </c>
      <c r="E325" s="349"/>
    </row>
    <row r="326" spans="1:5" s="16" customFormat="1" ht="14.25" customHeight="1">
      <c r="A326" s="2">
        <v>14</v>
      </c>
      <c r="B326" s="124" t="s">
        <v>535</v>
      </c>
      <c r="C326" s="229">
        <v>2018</v>
      </c>
      <c r="D326" s="207">
        <v>1853.94</v>
      </c>
      <c r="E326" s="349"/>
    </row>
    <row r="327" spans="1:5" s="16" customFormat="1" ht="14.25" customHeight="1">
      <c r="A327" s="2">
        <v>15</v>
      </c>
      <c r="B327" s="124" t="s">
        <v>536</v>
      </c>
      <c r="C327" s="229">
        <v>2019</v>
      </c>
      <c r="D327" s="207">
        <v>4500</v>
      </c>
      <c r="E327" s="349"/>
    </row>
    <row r="328" spans="1:5" s="16" customFormat="1" ht="14.25" customHeight="1">
      <c r="A328" s="2">
        <v>16</v>
      </c>
      <c r="B328" s="124" t="s">
        <v>537</v>
      </c>
      <c r="C328" s="229">
        <v>2019</v>
      </c>
      <c r="D328" s="207">
        <v>2310</v>
      </c>
      <c r="E328" s="349"/>
    </row>
    <row r="329" spans="1:5" s="16" customFormat="1" ht="14.25" customHeight="1">
      <c r="A329" s="2">
        <v>17</v>
      </c>
      <c r="B329" s="124" t="s">
        <v>538</v>
      </c>
      <c r="C329" s="229">
        <v>2019</v>
      </c>
      <c r="D329" s="207">
        <v>4050</v>
      </c>
      <c r="E329" s="349"/>
    </row>
    <row r="330" spans="1:5" s="16" customFormat="1" ht="14.25" customHeight="1">
      <c r="A330" s="2">
        <v>18</v>
      </c>
      <c r="B330" s="124" t="s">
        <v>539</v>
      </c>
      <c r="C330" s="229">
        <v>2019</v>
      </c>
      <c r="D330" s="207">
        <v>1970</v>
      </c>
      <c r="E330" s="349"/>
    </row>
    <row r="331" spans="1:5" s="16" customFormat="1" ht="14.25" customHeight="1">
      <c r="A331" s="29"/>
      <c r="B331" s="61" t="s">
        <v>0</v>
      </c>
      <c r="C331" s="38"/>
      <c r="D331" s="101">
        <f>SUM(D313:D330)</f>
        <v>29332.679999999997</v>
      </c>
      <c r="E331" s="349"/>
    </row>
    <row r="332" spans="1:5" s="6" customFormat="1" ht="14.25" customHeight="1">
      <c r="A332" s="424" t="s">
        <v>88</v>
      </c>
      <c r="B332" s="424"/>
      <c r="C332" s="424"/>
      <c r="D332" s="424"/>
      <c r="E332" s="350"/>
    </row>
    <row r="333" spans="1:5" s="6" customFormat="1" ht="14.25" customHeight="1">
      <c r="A333" s="426" t="s">
        <v>426</v>
      </c>
      <c r="B333" s="426"/>
      <c r="C333" s="426"/>
      <c r="D333" s="426"/>
      <c r="E333" s="350"/>
    </row>
    <row r="334" spans="1:4" ht="14.25" customHeight="1">
      <c r="A334" s="2">
        <v>1</v>
      </c>
      <c r="B334" s="124" t="s">
        <v>540</v>
      </c>
      <c r="C334" s="229">
        <v>2018</v>
      </c>
      <c r="D334" s="207">
        <v>1980</v>
      </c>
    </row>
    <row r="335" spans="1:4" ht="14.25" customHeight="1">
      <c r="A335" s="2">
        <v>2</v>
      </c>
      <c r="B335" s="124" t="s">
        <v>541</v>
      </c>
      <c r="C335" s="229">
        <v>2018</v>
      </c>
      <c r="D335" s="207">
        <v>950</v>
      </c>
    </row>
    <row r="336" spans="1:4" ht="14.25" customHeight="1">
      <c r="A336" s="2">
        <v>3</v>
      </c>
      <c r="B336" s="124" t="s">
        <v>542</v>
      </c>
      <c r="C336" s="229">
        <v>2019</v>
      </c>
      <c r="D336" s="207">
        <v>922.5</v>
      </c>
    </row>
    <row r="337" spans="1:5" s="6" customFormat="1" ht="14.25" customHeight="1">
      <c r="A337" s="29"/>
      <c r="B337" s="61" t="s">
        <v>0</v>
      </c>
      <c r="C337" s="38"/>
      <c r="D337" s="101">
        <f>SUM(D334:D336)</f>
        <v>3852.5</v>
      </c>
      <c r="E337" s="350"/>
    </row>
    <row r="338" spans="1:5" s="6" customFormat="1" ht="14.25" customHeight="1">
      <c r="A338" s="429" t="s">
        <v>427</v>
      </c>
      <c r="B338" s="429"/>
      <c r="C338" s="429"/>
      <c r="D338" s="429"/>
      <c r="E338" s="350"/>
    </row>
    <row r="339" spans="1:5" s="6" customFormat="1" ht="14.25" customHeight="1">
      <c r="A339" s="2">
        <v>1</v>
      </c>
      <c r="B339" s="124" t="s">
        <v>543</v>
      </c>
      <c r="C339" s="229">
        <v>2016</v>
      </c>
      <c r="D339" s="207">
        <v>1699</v>
      </c>
      <c r="E339" s="350"/>
    </row>
    <row r="340" spans="1:5" s="6" customFormat="1" ht="14.25" customHeight="1">
      <c r="A340" s="2">
        <v>2</v>
      </c>
      <c r="B340" s="124" t="s">
        <v>544</v>
      </c>
      <c r="C340" s="229">
        <v>2019</v>
      </c>
      <c r="D340" s="207">
        <v>2400</v>
      </c>
      <c r="E340" s="350"/>
    </row>
    <row r="341" spans="1:5" s="6" customFormat="1" ht="14.25" customHeight="1">
      <c r="A341" s="29"/>
      <c r="B341" s="61" t="s">
        <v>0</v>
      </c>
      <c r="C341" s="38"/>
      <c r="D341" s="101">
        <f>SUM(D339:D340)</f>
        <v>4099</v>
      </c>
      <c r="E341" s="350"/>
    </row>
    <row r="342" spans="1:5" s="6" customFormat="1" ht="14.25" customHeight="1">
      <c r="A342" s="424" t="s">
        <v>89</v>
      </c>
      <c r="B342" s="424"/>
      <c r="C342" s="424"/>
      <c r="D342" s="424"/>
      <c r="E342" s="350"/>
    </row>
    <row r="343" spans="1:5" s="6" customFormat="1" ht="14.25" customHeight="1">
      <c r="A343" s="426" t="s">
        <v>426</v>
      </c>
      <c r="B343" s="426"/>
      <c r="C343" s="426"/>
      <c r="D343" s="426"/>
      <c r="E343" s="350"/>
    </row>
    <row r="344" spans="1:5" s="6" customFormat="1" ht="14.25" customHeight="1">
      <c r="A344" s="2">
        <v>1</v>
      </c>
      <c r="B344" s="20" t="s">
        <v>559</v>
      </c>
      <c r="C344" s="2">
        <v>2017</v>
      </c>
      <c r="D344" s="133">
        <v>2629</v>
      </c>
      <c r="E344" s="350"/>
    </row>
    <row r="345" spans="1:5" s="6" customFormat="1" ht="14.25" customHeight="1">
      <c r="A345" s="2">
        <v>2</v>
      </c>
      <c r="B345" s="20" t="s">
        <v>560</v>
      </c>
      <c r="C345" s="2">
        <v>2017</v>
      </c>
      <c r="D345" s="133">
        <v>8610</v>
      </c>
      <c r="E345" s="350"/>
    </row>
    <row r="346" spans="1:5" s="6" customFormat="1" ht="14.25" customHeight="1">
      <c r="A346" s="2">
        <v>3</v>
      </c>
      <c r="B346" s="20" t="s">
        <v>561</v>
      </c>
      <c r="C346" s="2">
        <v>2017</v>
      </c>
      <c r="D346" s="133">
        <v>28290</v>
      </c>
      <c r="E346" s="350"/>
    </row>
    <row r="347" spans="1:5" s="6" customFormat="1" ht="14.25" customHeight="1">
      <c r="A347" s="2">
        <v>4</v>
      </c>
      <c r="B347" s="20" t="s">
        <v>562</v>
      </c>
      <c r="C347" s="2">
        <v>2017</v>
      </c>
      <c r="D347" s="133">
        <v>9225</v>
      </c>
      <c r="E347" s="350"/>
    </row>
    <row r="348" spans="1:5" s="6" customFormat="1" ht="14.25" customHeight="1">
      <c r="A348" s="2">
        <v>5</v>
      </c>
      <c r="B348" s="20" t="s">
        <v>563</v>
      </c>
      <c r="C348" s="2">
        <v>2017</v>
      </c>
      <c r="D348" s="133">
        <v>2829</v>
      </c>
      <c r="E348" s="350"/>
    </row>
    <row r="349" spans="1:5" s="6" customFormat="1" ht="14.25" customHeight="1">
      <c r="A349" s="2">
        <v>6</v>
      </c>
      <c r="B349" s="20" t="s">
        <v>564</v>
      </c>
      <c r="C349" s="2">
        <v>2017</v>
      </c>
      <c r="D349" s="133">
        <v>1353</v>
      </c>
      <c r="E349" s="350"/>
    </row>
    <row r="350" spans="1:5" s="6" customFormat="1" ht="14.25" customHeight="1">
      <c r="A350" s="2">
        <v>7</v>
      </c>
      <c r="B350" s="20" t="s">
        <v>565</v>
      </c>
      <c r="C350" s="2">
        <v>2017</v>
      </c>
      <c r="D350" s="133">
        <v>1291.5</v>
      </c>
      <c r="E350" s="350"/>
    </row>
    <row r="351" spans="1:5" s="6" customFormat="1" ht="14.25" customHeight="1">
      <c r="A351" s="2">
        <v>8</v>
      </c>
      <c r="B351" s="20" t="s">
        <v>566</v>
      </c>
      <c r="C351" s="2">
        <v>2017</v>
      </c>
      <c r="D351" s="133">
        <v>199407.6</v>
      </c>
      <c r="E351" s="350"/>
    </row>
    <row r="352" spans="1:5" s="6" customFormat="1" ht="14.25" customHeight="1">
      <c r="A352" s="2">
        <v>9</v>
      </c>
      <c r="B352" s="20" t="s">
        <v>567</v>
      </c>
      <c r="C352" s="2">
        <v>2017</v>
      </c>
      <c r="D352" s="133">
        <v>59040</v>
      </c>
      <c r="E352" s="350"/>
    </row>
    <row r="353" spans="1:5" s="6" customFormat="1" ht="14.25" customHeight="1">
      <c r="A353" s="2">
        <v>10</v>
      </c>
      <c r="B353" s="20" t="s">
        <v>568</v>
      </c>
      <c r="C353" s="2">
        <v>2017</v>
      </c>
      <c r="D353" s="133">
        <v>2214</v>
      </c>
      <c r="E353" s="350"/>
    </row>
    <row r="354" spans="1:5" s="6" customFormat="1" ht="14.25" customHeight="1">
      <c r="A354" s="2">
        <v>11</v>
      </c>
      <c r="B354" s="20" t="s">
        <v>569</v>
      </c>
      <c r="C354" s="2">
        <v>2017</v>
      </c>
      <c r="D354" s="133">
        <v>9840</v>
      </c>
      <c r="E354" s="350"/>
    </row>
    <row r="355" spans="1:5" s="6" customFormat="1" ht="14.25" customHeight="1">
      <c r="A355" s="2">
        <v>12</v>
      </c>
      <c r="B355" s="20" t="s">
        <v>570</v>
      </c>
      <c r="C355" s="2">
        <v>2017</v>
      </c>
      <c r="D355" s="133">
        <v>34440</v>
      </c>
      <c r="E355" s="350"/>
    </row>
    <row r="356" spans="1:5" s="6" customFormat="1" ht="14.25" customHeight="1">
      <c r="A356" s="2">
        <v>13</v>
      </c>
      <c r="B356" s="20" t="s">
        <v>571</v>
      </c>
      <c r="C356" s="2">
        <v>2017</v>
      </c>
      <c r="D356" s="133">
        <v>2629</v>
      </c>
      <c r="E356" s="350"/>
    </row>
    <row r="357" spans="1:5" s="6" customFormat="1" ht="14.25" customHeight="1">
      <c r="A357" s="2">
        <v>14</v>
      </c>
      <c r="B357" s="20" t="s">
        <v>572</v>
      </c>
      <c r="C357" s="2">
        <v>2018</v>
      </c>
      <c r="D357" s="133">
        <v>1299</v>
      </c>
      <c r="E357" s="350"/>
    </row>
    <row r="358" spans="1:5" s="6" customFormat="1" ht="14.25" customHeight="1">
      <c r="A358" s="2">
        <v>15</v>
      </c>
      <c r="B358" s="20" t="s">
        <v>573</v>
      </c>
      <c r="C358" s="2">
        <v>2019</v>
      </c>
      <c r="D358" s="133">
        <v>7996</v>
      </c>
      <c r="E358" s="350"/>
    </row>
    <row r="359" spans="1:5" s="6" customFormat="1" ht="14.25" customHeight="1">
      <c r="A359" s="2">
        <v>16</v>
      </c>
      <c r="B359" s="20" t="s">
        <v>574</v>
      </c>
      <c r="C359" s="2">
        <v>2019</v>
      </c>
      <c r="D359" s="133">
        <v>4278</v>
      </c>
      <c r="E359" s="350"/>
    </row>
    <row r="360" spans="1:7" s="6" customFormat="1" ht="14.25" customHeight="1">
      <c r="A360" s="2">
        <v>17</v>
      </c>
      <c r="B360" s="20" t="s">
        <v>575</v>
      </c>
      <c r="C360" s="2">
        <v>2019</v>
      </c>
      <c r="D360" s="133">
        <v>419</v>
      </c>
      <c r="E360" s="351"/>
      <c r="F360" s="126"/>
      <c r="G360" s="127"/>
    </row>
    <row r="361" spans="1:5" s="12" customFormat="1" ht="14.25" customHeight="1">
      <c r="A361" s="29"/>
      <c r="B361" s="61" t="s">
        <v>0</v>
      </c>
      <c r="C361" s="38"/>
      <c r="D361" s="101">
        <f>SUM(D344:D360)</f>
        <v>375790.1</v>
      </c>
      <c r="E361" s="347"/>
    </row>
    <row r="362" spans="1:5" s="12" customFormat="1" ht="14.25" customHeight="1">
      <c r="A362" s="429" t="s">
        <v>427</v>
      </c>
      <c r="B362" s="429"/>
      <c r="C362" s="429"/>
      <c r="D362" s="429"/>
      <c r="E362" s="347"/>
    </row>
    <row r="363" spans="1:5" s="12" customFormat="1" ht="14.25" customHeight="1">
      <c r="A363" s="2">
        <v>1</v>
      </c>
      <c r="B363" s="1" t="s">
        <v>576</v>
      </c>
      <c r="C363" s="2">
        <v>2016</v>
      </c>
      <c r="D363" s="211">
        <v>78.95</v>
      </c>
      <c r="E363" s="347"/>
    </row>
    <row r="364" spans="1:5" s="12" customFormat="1" ht="14.25" customHeight="1">
      <c r="A364" s="2">
        <v>2</v>
      </c>
      <c r="B364" s="1" t="s">
        <v>577</v>
      </c>
      <c r="C364" s="2">
        <v>2016</v>
      </c>
      <c r="D364" s="211">
        <v>469</v>
      </c>
      <c r="E364" s="347"/>
    </row>
    <row r="365" spans="1:5" s="12" customFormat="1" ht="14.25" customHeight="1">
      <c r="A365" s="2">
        <v>3</v>
      </c>
      <c r="B365" s="1" t="s">
        <v>578</v>
      </c>
      <c r="C365" s="2">
        <v>2016</v>
      </c>
      <c r="D365" s="211">
        <v>669.99</v>
      </c>
      <c r="E365" s="347"/>
    </row>
    <row r="366" spans="1:5" s="12" customFormat="1" ht="14.25" customHeight="1">
      <c r="A366" s="2">
        <v>4</v>
      </c>
      <c r="B366" s="1" t="s">
        <v>579</v>
      </c>
      <c r="C366" s="2">
        <v>2017</v>
      </c>
      <c r="D366" s="211">
        <v>22878</v>
      </c>
      <c r="E366" s="347"/>
    </row>
    <row r="367" spans="1:5" s="12" customFormat="1" ht="14.25" customHeight="1">
      <c r="A367" s="2">
        <v>5</v>
      </c>
      <c r="B367" s="1" t="s">
        <v>580</v>
      </c>
      <c r="C367" s="2">
        <v>2017</v>
      </c>
      <c r="D367" s="211">
        <v>3940.99</v>
      </c>
      <c r="E367" s="347"/>
    </row>
    <row r="368" spans="1:5" s="12" customFormat="1" ht="14.25" customHeight="1">
      <c r="A368" s="2">
        <v>6</v>
      </c>
      <c r="B368" s="1" t="s">
        <v>581</v>
      </c>
      <c r="C368" s="2">
        <v>2017</v>
      </c>
      <c r="D368" s="211">
        <v>2999</v>
      </c>
      <c r="E368" s="347"/>
    </row>
    <row r="369" spans="1:5" s="12" customFormat="1" ht="14.25" customHeight="1">
      <c r="A369" s="2">
        <v>7</v>
      </c>
      <c r="B369" s="1" t="s">
        <v>582</v>
      </c>
      <c r="C369" s="2">
        <v>2017</v>
      </c>
      <c r="D369" s="211">
        <v>3000</v>
      </c>
      <c r="E369" s="347"/>
    </row>
    <row r="370" spans="1:5" s="12" customFormat="1" ht="14.25" customHeight="1">
      <c r="A370" s="2">
        <v>8</v>
      </c>
      <c r="B370" s="1" t="s">
        <v>583</v>
      </c>
      <c r="C370" s="2">
        <v>2018</v>
      </c>
      <c r="D370" s="211">
        <v>1999</v>
      </c>
      <c r="E370" s="347"/>
    </row>
    <row r="371" spans="1:5" s="12" customFormat="1" ht="14.25" customHeight="1">
      <c r="A371" s="2">
        <v>9</v>
      </c>
      <c r="B371" s="1" t="s">
        <v>584</v>
      </c>
      <c r="C371" s="2">
        <v>2018</v>
      </c>
      <c r="D371" s="211">
        <v>2499</v>
      </c>
      <c r="E371" s="347"/>
    </row>
    <row r="372" spans="1:5" s="12" customFormat="1" ht="14.25" customHeight="1">
      <c r="A372" s="2">
        <v>10</v>
      </c>
      <c r="B372" s="1" t="s">
        <v>585</v>
      </c>
      <c r="C372" s="2">
        <v>2018</v>
      </c>
      <c r="D372" s="211">
        <v>2156</v>
      </c>
      <c r="E372" s="347"/>
    </row>
    <row r="373" spans="1:5" s="12" customFormat="1" ht="14.25" customHeight="1">
      <c r="A373" s="2">
        <v>11</v>
      </c>
      <c r="B373" s="1" t="s">
        <v>586</v>
      </c>
      <c r="C373" s="2">
        <v>2018</v>
      </c>
      <c r="D373" s="211">
        <v>1799</v>
      </c>
      <c r="E373" s="347"/>
    </row>
    <row r="374" spans="1:5" s="12" customFormat="1" ht="14.25" customHeight="1">
      <c r="A374" s="2">
        <v>12</v>
      </c>
      <c r="B374" s="1" t="s">
        <v>587</v>
      </c>
      <c r="C374" s="2">
        <v>2019</v>
      </c>
      <c r="D374" s="211">
        <v>3798</v>
      </c>
      <c r="E374" s="347"/>
    </row>
    <row r="375" spans="1:5" s="12" customFormat="1" ht="14.25" customHeight="1">
      <c r="A375" s="2">
        <v>13</v>
      </c>
      <c r="B375" s="1" t="s">
        <v>588</v>
      </c>
      <c r="C375" s="2">
        <v>2019</v>
      </c>
      <c r="D375" s="211">
        <v>3598</v>
      </c>
      <c r="E375" s="347"/>
    </row>
    <row r="376" spans="1:5" s="12" customFormat="1" ht="14.25" customHeight="1">
      <c r="A376" s="2">
        <v>14</v>
      </c>
      <c r="B376" s="1" t="s">
        <v>589</v>
      </c>
      <c r="C376" s="2">
        <v>2019</v>
      </c>
      <c r="D376" s="211">
        <v>799</v>
      </c>
      <c r="E376" s="347"/>
    </row>
    <row r="377" spans="1:5" s="390" customFormat="1" ht="25.5">
      <c r="A377" s="380">
        <v>15</v>
      </c>
      <c r="B377" s="391" t="s">
        <v>590</v>
      </c>
      <c r="C377" s="380">
        <v>2020</v>
      </c>
      <c r="D377" s="392">
        <v>22162.7</v>
      </c>
      <c r="E377" s="389" t="s">
        <v>920</v>
      </c>
    </row>
    <row r="378" spans="1:5" s="12" customFormat="1" ht="14.25" customHeight="1">
      <c r="A378" s="29"/>
      <c r="B378" s="61" t="s">
        <v>0</v>
      </c>
      <c r="C378" s="38"/>
      <c r="D378" s="101">
        <f>SUM(D363:D377)</f>
        <v>72846.63</v>
      </c>
      <c r="E378" s="347"/>
    </row>
    <row r="379" spans="1:5" s="12" customFormat="1" ht="14.25" customHeight="1">
      <c r="A379" s="424" t="s">
        <v>886</v>
      </c>
      <c r="B379" s="424"/>
      <c r="C379" s="424"/>
      <c r="D379" s="424"/>
      <c r="E379" s="347"/>
    </row>
    <row r="380" spans="1:5" s="12" customFormat="1" ht="14.25" customHeight="1">
      <c r="A380" s="426" t="s">
        <v>426</v>
      </c>
      <c r="B380" s="426"/>
      <c r="C380" s="426"/>
      <c r="D380" s="426"/>
      <c r="E380" s="347"/>
    </row>
    <row r="381" spans="1:5" s="12" customFormat="1" ht="14.25" customHeight="1">
      <c r="A381" s="2">
        <v>1</v>
      </c>
      <c r="B381" s="124" t="s">
        <v>611</v>
      </c>
      <c r="C381" s="229">
        <v>2016</v>
      </c>
      <c r="D381" s="207">
        <v>2370</v>
      </c>
      <c r="E381" s="347"/>
    </row>
    <row r="382" spans="1:5" s="12" customFormat="1" ht="14.25" customHeight="1">
      <c r="A382" s="2">
        <v>2</v>
      </c>
      <c r="B382" s="124" t="s">
        <v>612</v>
      </c>
      <c r="C382" s="229">
        <v>2016</v>
      </c>
      <c r="D382" s="207">
        <v>620.01</v>
      </c>
      <c r="E382" s="347"/>
    </row>
    <row r="383" spans="1:5" s="12" customFormat="1" ht="14.25" customHeight="1">
      <c r="A383" s="2">
        <v>3</v>
      </c>
      <c r="B383" s="124" t="s">
        <v>613</v>
      </c>
      <c r="C383" s="229">
        <v>2017</v>
      </c>
      <c r="D383" s="207">
        <v>2658.99</v>
      </c>
      <c r="E383" s="347"/>
    </row>
    <row r="384" spans="1:5" s="12" customFormat="1" ht="14.25" customHeight="1">
      <c r="A384" s="2">
        <v>4</v>
      </c>
      <c r="B384" s="124" t="s">
        <v>614</v>
      </c>
      <c r="C384" s="229">
        <v>2017</v>
      </c>
      <c r="D384" s="207">
        <v>4066.38</v>
      </c>
      <c r="E384" s="347"/>
    </row>
    <row r="385" spans="1:5" s="12" customFormat="1" ht="14.25" customHeight="1">
      <c r="A385" s="2">
        <v>5</v>
      </c>
      <c r="B385" s="124" t="s">
        <v>615</v>
      </c>
      <c r="C385" s="229">
        <v>2018</v>
      </c>
      <c r="D385" s="207">
        <v>1189</v>
      </c>
      <c r="E385" s="347"/>
    </row>
    <row r="386" spans="1:5" s="12" customFormat="1" ht="14.25" customHeight="1">
      <c r="A386" s="2">
        <v>6</v>
      </c>
      <c r="B386" s="124" t="s">
        <v>615</v>
      </c>
      <c r="C386" s="229">
        <v>2018</v>
      </c>
      <c r="D386" s="207">
        <v>1189</v>
      </c>
      <c r="E386" s="347"/>
    </row>
    <row r="387" spans="1:5" s="12" customFormat="1" ht="14.25" customHeight="1">
      <c r="A387" s="2">
        <v>7</v>
      </c>
      <c r="B387" s="124" t="s">
        <v>615</v>
      </c>
      <c r="C387" s="229">
        <v>2018</v>
      </c>
      <c r="D387" s="207">
        <v>892.98</v>
      </c>
      <c r="E387" s="347"/>
    </row>
    <row r="388" spans="1:5" s="12" customFormat="1" ht="14.25" customHeight="1">
      <c r="A388" s="2">
        <v>8</v>
      </c>
      <c r="B388" s="124" t="s">
        <v>615</v>
      </c>
      <c r="C388" s="229">
        <v>2018</v>
      </c>
      <c r="D388" s="207">
        <v>892.98</v>
      </c>
      <c r="E388" s="347"/>
    </row>
    <row r="389" spans="1:5" s="12" customFormat="1" ht="14.25" customHeight="1">
      <c r="A389" s="2">
        <v>9</v>
      </c>
      <c r="B389" s="124" t="s">
        <v>615</v>
      </c>
      <c r="C389" s="229">
        <v>2018</v>
      </c>
      <c r="D389" s="207">
        <v>892.98</v>
      </c>
      <c r="E389" s="347"/>
    </row>
    <row r="390" spans="1:5" s="12" customFormat="1" ht="14.25" customHeight="1">
      <c r="A390" s="2">
        <v>10</v>
      </c>
      <c r="B390" s="124" t="s">
        <v>616</v>
      </c>
      <c r="C390" s="229">
        <v>2018</v>
      </c>
      <c r="D390" s="207">
        <v>1845</v>
      </c>
      <c r="E390" s="347"/>
    </row>
    <row r="391" spans="1:5" s="12" customFormat="1" ht="14.25" customHeight="1">
      <c r="A391" s="2">
        <v>11</v>
      </c>
      <c r="B391" s="124" t="s">
        <v>617</v>
      </c>
      <c r="C391" s="229">
        <v>2018</v>
      </c>
      <c r="D391" s="207">
        <v>4199.99</v>
      </c>
      <c r="E391" s="347"/>
    </row>
    <row r="392" spans="1:5" s="12" customFormat="1" ht="14.25" customHeight="1">
      <c r="A392" s="2">
        <v>12</v>
      </c>
      <c r="B392" s="124" t="s">
        <v>618</v>
      </c>
      <c r="C392" s="229">
        <v>2018</v>
      </c>
      <c r="D392" s="207">
        <v>1050</v>
      </c>
      <c r="E392" s="347"/>
    </row>
    <row r="393" spans="1:5" s="12" customFormat="1" ht="14.25" customHeight="1">
      <c r="A393" s="2">
        <v>13</v>
      </c>
      <c r="B393" s="124" t="s">
        <v>619</v>
      </c>
      <c r="C393" s="229">
        <v>2018</v>
      </c>
      <c r="D393" s="207">
        <v>2435.4</v>
      </c>
      <c r="E393" s="347"/>
    </row>
    <row r="394" spans="1:5" s="12" customFormat="1" ht="14.25" customHeight="1">
      <c r="A394" s="2">
        <v>14</v>
      </c>
      <c r="B394" s="124" t="s">
        <v>620</v>
      </c>
      <c r="C394" s="229">
        <v>2018</v>
      </c>
      <c r="D394" s="207">
        <v>473.35</v>
      </c>
      <c r="E394" s="347"/>
    </row>
    <row r="395" spans="1:5" s="12" customFormat="1" ht="14.25" customHeight="1">
      <c r="A395" s="2">
        <v>15</v>
      </c>
      <c r="B395" s="124" t="s">
        <v>621</v>
      </c>
      <c r="C395" s="229">
        <v>2019</v>
      </c>
      <c r="D395" s="207">
        <v>8749</v>
      </c>
      <c r="E395" s="347"/>
    </row>
    <row r="396" spans="1:5" s="12" customFormat="1" ht="14.25" customHeight="1">
      <c r="A396" s="2">
        <v>16</v>
      </c>
      <c r="B396" s="124" t="s">
        <v>622</v>
      </c>
      <c r="C396" s="229">
        <v>2019</v>
      </c>
      <c r="D396" s="207">
        <v>1709.7</v>
      </c>
      <c r="E396" s="347"/>
    </row>
    <row r="397" spans="1:5" s="12" customFormat="1" ht="14.25" customHeight="1">
      <c r="A397" s="2">
        <v>17</v>
      </c>
      <c r="B397" s="124" t="s">
        <v>623</v>
      </c>
      <c r="C397" s="229">
        <v>2019</v>
      </c>
      <c r="D397" s="207">
        <v>6294.14</v>
      </c>
      <c r="E397" s="347"/>
    </row>
    <row r="398" spans="1:5" s="12" customFormat="1" ht="14.25" customHeight="1">
      <c r="A398" s="2">
        <v>18</v>
      </c>
      <c r="B398" s="124" t="s">
        <v>624</v>
      </c>
      <c r="C398" s="229">
        <v>2019</v>
      </c>
      <c r="D398" s="207">
        <v>940</v>
      </c>
      <c r="E398" s="347"/>
    </row>
    <row r="399" spans="1:5" s="12" customFormat="1" ht="14.25" customHeight="1">
      <c r="A399" s="2">
        <v>19</v>
      </c>
      <c r="B399" s="124" t="s">
        <v>625</v>
      </c>
      <c r="C399" s="229">
        <v>2019</v>
      </c>
      <c r="D399" s="207">
        <v>14800</v>
      </c>
      <c r="E399" s="347"/>
    </row>
    <row r="400" spans="1:5" s="12" customFormat="1" ht="14.25" customHeight="1">
      <c r="A400" s="2">
        <v>20</v>
      </c>
      <c r="B400" s="124" t="s">
        <v>626</v>
      </c>
      <c r="C400" s="229">
        <v>2019</v>
      </c>
      <c r="D400" s="207">
        <v>7361.55</v>
      </c>
      <c r="E400" s="347"/>
    </row>
    <row r="401" spans="1:5" s="12" customFormat="1" ht="14.25" customHeight="1">
      <c r="A401" s="2">
        <v>21</v>
      </c>
      <c r="B401" s="124" t="s">
        <v>627</v>
      </c>
      <c r="C401" s="229">
        <v>2019</v>
      </c>
      <c r="D401" s="207">
        <v>790</v>
      </c>
      <c r="E401" s="347"/>
    </row>
    <row r="402" spans="1:5" s="12" customFormat="1" ht="14.25" customHeight="1">
      <c r="A402" s="2">
        <v>22</v>
      </c>
      <c r="B402" s="124" t="s">
        <v>628</v>
      </c>
      <c r="C402" s="229">
        <v>2019</v>
      </c>
      <c r="D402" s="207">
        <v>7200</v>
      </c>
      <c r="E402" s="347"/>
    </row>
    <row r="403" spans="1:5" s="12" customFormat="1" ht="14.25" customHeight="1">
      <c r="A403" s="2">
        <v>23</v>
      </c>
      <c r="B403" s="124" t="s">
        <v>629</v>
      </c>
      <c r="C403" s="229">
        <v>2019</v>
      </c>
      <c r="D403" s="207">
        <v>8389</v>
      </c>
      <c r="E403" s="347"/>
    </row>
    <row r="404" spans="1:5" s="12" customFormat="1" ht="14.25" customHeight="1">
      <c r="A404" s="2">
        <v>24</v>
      </c>
      <c r="B404" s="124" t="s">
        <v>630</v>
      </c>
      <c r="C404" s="229">
        <v>2019</v>
      </c>
      <c r="D404" s="207">
        <v>19260</v>
      </c>
      <c r="E404" s="347"/>
    </row>
    <row r="405" spans="1:5" s="12" customFormat="1" ht="14.25" customHeight="1">
      <c r="A405" s="2">
        <v>25</v>
      </c>
      <c r="B405" s="124" t="s">
        <v>631</v>
      </c>
      <c r="C405" s="229">
        <v>2019</v>
      </c>
      <c r="D405" s="207">
        <v>3690</v>
      </c>
      <c r="E405" s="347"/>
    </row>
    <row r="406" spans="1:5" s="12" customFormat="1" ht="14.25" customHeight="1">
      <c r="A406" s="29"/>
      <c r="B406" s="61" t="s">
        <v>0</v>
      </c>
      <c r="C406" s="38"/>
      <c r="D406" s="101">
        <f>SUM(D381:D405)</f>
        <v>103959.45</v>
      </c>
      <c r="E406" s="347"/>
    </row>
    <row r="407" spans="1:5" s="12" customFormat="1" ht="14.25" customHeight="1">
      <c r="A407" s="429" t="s">
        <v>427</v>
      </c>
      <c r="B407" s="429"/>
      <c r="C407" s="429"/>
      <c r="D407" s="429"/>
      <c r="E407" s="347"/>
    </row>
    <row r="408" spans="1:5" s="12" customFormat="1" ht="14.25" customHeight="1">
      <c r="A408" s="2">
        <v>1</v>
      </c>
      <c r="B408" s="124" t="s">
        <v>633</v>
      </c>
      <c r="C408" s="229">
        <v>2016</v>
      </c>
      <c r="D408" s="207">
        <v>1799</v>
      </c>
      <c r="E408" s="347"/>
    </row>
    <row r="409" spans="1:5" s="12" customFormat="1" ht="14.25" customHeight="1">
      <c r="A409" s="2">
        <v>2</v>
      </c>
      <c r="B409" s="124" t="s">
        <v>634</v>
      </c>
      <c r="C409" s="229">
        <v>2017</v>
      </c>
      <c r="D409" s="207">
        <v>2800</v>
      </c>
      <c r="E409" s="347"/>
    </row>
    <row r="410" spans="1:5" s="12" customFormat="1" ht="14.25" customHeight="1">
      <c r="A410" s="2">
        <v>3</v>
      </c>
      <c r="B410" s="124" t="s">
        <v>635</v>
      </c>
      <c r="C410" s="229">
        <v>2017</v>
      </c>
      <c r="D410" s="207">
        <v>2950</v>
      </c>
      <c r="E410" s="347"/>
    </row>
    <row r="411" spans="1:5" s="12" customFormat="1" ht="14.25" customHeight="1">
      <c r="A411" s="2">
        <v>4</v>
      </c>
      <c r="B411" s="124" t="s">
        <v>582</v>
      </c>
      <c r="C411" s="229">
        <v>2018</v>
      </c>
      <c r="D411" s="207">
        <v>3172.17</v>
      </c>
      <c r="E411" s="347"/>
    </row>
    <row r="412" spans="1:5" s="12" customFormat="1" ht="14.25" customHeight="1">
      <c r="A412" s="2">
        <v>5</v>
      </c>
      <c r="B412" s="124" t="s">
        <v>582</v>
      </c>
      <c r="C412" s="229">
        <v>2018</v>
      </c>
      <c r="D412" s="207">
        <v>3172.17</v>
      </c>
      <c r="E412" s="347"/>
    </row>
    <row r="413" spans="1:5" s="12" customFormat="1" ht="14.25" customHeight="1">
      <c r="A413" s="2">
        <v>6</v>
      </c>
      <c r="B413" s="124" t="s">
        <v>632</v>
      </c>
      <c r="C413" s="229">
        <v>2018</v>
      </c>
      <c r="D413" s="207">
        <v>2493.33</v>
      </c>
      <c r="E413" s="347"/>
    </row>
    <row r="414" spans="1:5" s="12" customFormat="1" ht="14.25" customHeight="1">
      <c r="A414" s="2">
        <v>7</v>
      </c>
      <c r="B414" s="124" t="s">
        <v>632</v>
      </c>
      <c r="C414" s="229">
        <v>2018</v>
      </c>
      <c r="D414" s="207">
        <v>2493.33</v>
      </c>
      <c r="E414" s="347"/>
    </row>
    <row r="415" spans="1:5" s="12" customFormat="1" ht="14.25" customHeight="1">
      <c r="A415" s="2">
        <v>8</v>
      </c>
      <c r="B415" s="124" t="s">
        <v>632</v>
      </c>
      <c r="C415" s="229">
        <v>2018</v>
      </c>
      <c r="D415" s="207">
        <v>2493.33</v>
      </c>
      <c r="E415" s="347"/>
    </row>
    <row r="416" spans="1:5" s="12" customFormat="1" ht="14.25" customHeight="1">
      <c r="A416" s="2">
        <v>9</v>
      </c>
      <c r="B416" s="124" t="s">
        <v>582</v>
      </c>
      <c r="C416" s="229">
        <v>2018</v>
      </c>
      <c r="D416" s="207">
        <v>2520</v>
      </c>
      <c r="E416" s="347"/>
    </row>
    <row r="417" spans="1:5" s="12" customFormat="1" ht="14.25" customHeight="1">
      <c r="A417" s="2">
        <v>10</v>
      </c>
      <c r="B417" s="124" t="s">
        <v>636</v>
      </c>
      <c r="C417" s="229">
        <v>2018</v>
      </c>
      <c r="D417" s="207">
        <v>599.99</v>
      </c>
      <c r="E417" s="347"/>
    </row>
    <row r="418" spans="1:5" s="12" customFormat="1" ht="14.25" customHeight="1">
      <c r="A418" s="2">
        <v>11</v>
      </c>
      <c r="B418" s="124" t="s">
        <v>637</v>
      </c>
      <c r="C418" s="229">
        <v>2019</v>
      </c>
      <c r="D418" s="207">
        <v>16800</v>
      </c>
      <c r="E418" s="347"/>
    </row>
    <row r="419" spans="1:5" s="12" customFormat="1" ht="14.25" customHeight="1">
      <c r="A419" s="2">
        <v>12</v>
      </c>
      <c r="B419" s="124" t="s">
        <v>638</v>
      </c>
      <c r="C419" s="229">
        <v>2019</v>
      </c>
      <c r="D419" s="207">
        <v>959</v>
      </c>
      <c r="E419" s="347"/>
    </row>
    <row r="420" spans="1:5" s="12" customFormat="1" ht="14.25" customHeight="1">
      <c r="A420" s="2">
        <v>13</v>
      </c>
      <c r="B420" s="124" t="s">
        <v>639</v>
      </c>
      <c r="C420" s="229">
        <v>2019</v>
      </c>
      <c r="D420" s="207">
        <v>1450</v>
      </c>
      <c r="E420" s="347"/>
    </row>
    <row r="421" spans="1:5" s="12" customFormat="1" ht="14.25" customHeight="1">
      <c r="A421" s="2">
        <v>14</v>
      </c>
      <c r="B421" s="124" t="s">
        <v>640</v>
      </c>
      <c r="C421" s="229">
        <v>2019</v>
      </c>
      <c r="D421" s="207">
        <v>12475</v>
      </c>
      <c r="E421" s="347"/>
    </row>
    <row r="422" spans="1:5" s="12" customFormat="1" ht="14.25" customHeight="1">
      <c r="A422" s="2">
        <v>15</v>
      </c>
      <c r="B422" s="124" t="s">
        <v>641</v>
      </c>
      <c r="C422" s="229">
        <v>2019</v>
      </c>
      <c r="D422" s="207">
        <v>2400</v>
      </c>
      <c r="E422" s="347"/>
    </row>
    <row r="423" spans="1:5" s="12" customFormat="1" ht="14.25" customHeight="1">
      <c r="A423" s="2">
        <v>16</v>
      </c>
      <c r="B423" s="124" t="s">
        <v>642</v>
      </c>
      <c r="C423" s="229">
        <v>2019</v>
      </c>
      <c r="D423" s="207">
        <v>1200</v>
      </c>
      <c r="E423" s="347"/>
    </row>
    <row r="424" spans="1:5" s="390" customFormat="1" ht="14.25" customHeight="1">
      <c r="A424" s="380">
        <v>17</v>
      </c>
      <c r="B424" s="385" t="s">
        <v>643</v>
      </c>
      <c r="C424" s="386">
        <v>2020</v>
      </c>
      <c r="D424" s="387">
        <v>15513.89</v>
      </c>
      <c r="E424" s="389" t="s">
        <v>920</v>
      </c>
    </row>
    <row r="425" spans="1:5" s="12" customFormat="1" ht="14.25" customHeight="1">
      <c r="A425" s="2">
        <v>18</v>
      </c>
      <c r="B425" s="124" t="s">
        <v>644</v>
      </c>
      <c r="C425" s="229">
        <v>2020</v>
      </c>
      <c r="D425" s="207">
        <v>200000</v>
      </c>
      <c r="E425" s="347"/>
    </row>
    <row r="426" spans="1:5" s="12" customFormat="1" ht="14.25" customHeight="1">
      <c r="A426" s="29"/>
      <c r="B426" s="61" t="s">
        <v>0</v>
      </c>
      <c r="C426" s="38"/>
      <c r="D426" s="101">
        <f>SUM(D408:D425)</f>
        <v>275291.21</v>
      </c>
      <c r="E426" s="347"/>
    </row>
    <row r="427" spans="1:5" s="12" customFormat="1" ht="14.25" customHeight="1">
      <c r="A427" s="424" t="s">
        <v>100</v>
      </c>
      <c r="B427" s="424"/>
      <c r="C427" s="424"/>
      <c r="D427" s="424"/>
      <c r="E427" s="347"/>
    </row>
    <row r="428" spans="1:5" s="12" customFormat="1" ht="14.25" customHeight="1">
      <c r="A428" s="426" t="s">
        <v>426</v>
      </c>
      <c r="B428" s="426"/>
      <c r="C428" s="426"/>
      <c r="D428" s="426"/>
      <c r="E428" s="347"/>
    </row>
    <row r="429" spans="1:5" s="12" customFormat="1" ht="14.25" customHeight="1">
      <c r="A429" s="21">
        <v>1</v>
      </c>
      <c r="B429" s="20" t="s">
        <v>659</v>
      </c>
      <c r="C429" s="2">
        <v>2017</v>
      </c>
      <c r="D429" s="144">
        <v>1465</v>
      </c>
      <c r="E429" s="347"/>
    </row>
    <row r="430" spans="1:5" s="12" customFormat="1" ht="14.25" customHeight="1">
      <c r="A430" s="2">
        <v>2</v>
      </c>
      <c r="B430" s="20" t="s">
        <v>659</v>
      </c>
      <c r="C430" s="2">
        <v>2017</v>
      </c>
      <c r="D430" s="144">
        <v>1465</v>
      </c>
      <c r="E430" s="347"/>
    </row>
    <row r="431" spans="1:5" s="12" customFormat="1" ht="14.25" customHeight="1">
      <c r="A431" s="21">
        <v>3</v>
      </c>
      <c r="B431" s="20" t="s">
        <v>660</v>
      </c>
      <c r="C431" s="2">
        <v>2017</v>
      </c>
      <c r="D431" s="144">
        <v>8750</v>
      </c>
      <c r="E431" s="347"/>
    </row>
    <row r="432" spans="1:5" s="12" customFormat="1" ht="14.25" customHeight="1">
      <c r="A432" s="2">
        <v>4</v>
      </c>
      <c r="B432" s="20" t="s">
        <v>660</v>
      </c>
      <c r="C432" s="2">
        <v>2017</v>
      </c>
      <c r="D432" s="144">
        <v>8750</v>
      </c>
      <c r="E432" s="347"/>
    </row>
    <row r="433" spans="1:5" s="12" customFormat="1" ht="14.25" customHeight="1">
      <c r="A433" s="21">
        <v>5</v>
      </c>
      <c r="B433" s="20" t="s">
        <v>661</v>
      </c>
      <c r="C433" s="2">
        <v>2017</v>
      </c>
      <c r="D433" s="144">
        <v>1500</v>
      </c>
      <c r="E433" s="347"/>
    </row>
    <row r="434" spans="1:5" s="12" customFormat="1" ht="14.25" customHeight="1">
      <c r="A434" s="2">
        <v>6</v>
      </c>
      <c r="B434" s="20" t="s">
        <v>662</v>
      </c>
      <c r="C434" s="2">
        <v>2017</v>
      </c>
      <c r="D434" s="144">
        <v>499</v>
      </c>
      <c r="E434" s="347"/>
    </row>
    <row r="435" spans="1:5" s="12" customFormat="1" ht="14.25" customHeight="1">
      <c r="A435" s="21">
        <v>7</v>
      </c>
      <c r="B435" s="20" t="s">
        <v>663</v>
      </c>
      <c r="C435" s="2">
        <v>2016</v>
      </c>
      <c r="D435" s="144">
        <v>1490</v>
      </c>
      <c r="E435" s="347"/>
    </row>
    <row r="436" spans="1:5" s="12" customFormat="1" ht="14.25" customHeight="1">
      <c r="A436" s="2">
        <v>8</v>
      </c>
      <c r="B436" s="20" t="s">
        <v>664</v>
      </c>
      <c r="C436" s="2">
        <v>2017</v>
      </c>
      <c r="D436" s="144">
        <v>3350</v>
      </c>
      <c r="E436" s="347"/>
    </row>
    <row r="437" spans="1:5" s="12" customFormat="1" ht="14.25" customHeight="1">
      <c r="A437" s="21">
        <v>9</v>
      </c>
      <c r="B437" s="20" t="s">
        <v>665</v>
      </c>
      <c r="C437" s="2">
        <v>2018</v>
      </c>
      <c r="D437" s="144">
        <v>479.01</v>
      </c>
      <c r="E437" s="347"/>
    </row>
    <row r="438" spans="1:5" s="12" customFormat="1" ht="14.25" customHeight="1">
      <c r="A438" s="2">
        <v>10</v>
      </c>
      <c r="B438" s="20" t="s">
        <v>666</v>
      </c>
      <c r="C438" s="2">
        <v>2018</v>
      </c>
      <c r="D438" s="144">
        <v>6184.44</v>
      </c>
      <c r="E438" s="347"/>
    </row>
    <row r="439" spans="1:5" s="12" customFormat="1" ht="14.25" customHeight="1">
      <c r="A439" s="21">
        <v>11</v>
      </c>
      <c r="B439" s="20" t="s">
        <v>667</v>
      </c>
      <c r="C439" s="2">
        <v>2015</v>
      </c>
      <c r="D439" s="144">
        <v>2670</v>
      </c>
      <c r="E439" s="347"/>
    </row>
    <row r="440" spans="1:5" s="12" customFormat="1" ht="14.25" customHeight="1">
      <c r="A440" s="2">
        <v>12</v>
      </c>
      <c r="B440" s="20" t="s">
        <v>534</v>
      </c>
      <c r="C440" s="2">
        <v>2016</v>
      </c>
      <c r="D440" s="144">
        <v>1940</v>
      </c>
      <c r="E440" s="347"/>
    </row>
    <row r="441" spans="1:5" s="12" customFormat="1" ht="14.25" customHeight="1">
      <c r="A441" s="21">
        <v>13</v>
      </c>
      <c r="B441" s="20" t="s">
        <v>668</v>
      </c>
      <c r="C441" s="2">
        <v>2016</v>
      </c>
      <c r="D441" s="144">
        <v>1490</v>
      </c>
      <c r="E441" s="347"/>
    </row>
    <row r="442" spans="1:5" s="12" customFormat="1" ht="14.25" customHeight="1">
      <c r="A442" s="2">
        <v>14</v>
      </c>
      <c r="B442" s="20" t="s">
        <v>669</v>
      </c>
      <c r="C442" s="2">
        <v>2016</v>
      </c>
      <c r="D442" s="144">
        <v>2490</v>
      </c>
      <c r="E442" s="347"/>
    </row>
    <row r="443" spans="1:5" s="12" customFormat="1" ht="14.25" customHeight="1">
      <c r="A443" s="21">
        <v>15</v>
      </c>
      <c r="B443" s="20" t="s">
        <v>669</v>
      </c>
      <c r="C443" s="2">
        <v>2016</v>
      </c>
      <c r="D443" s="144">
        <v>2490</v>
      </c>
      <c r="E443" s="347"/>
    </row>
    <row r="444" spans="1:5" s="12" customFormat="1" ht="14.25" customHeight="1">
      <c r="A444" s="2">
        <v>16</v>
      </c>
      <c r="B444" s="20" t="s">
        <v>670</v>
      </c>
      <c r="C444" s="2">
        <v>2018</v>
      </c>
      <c r="D444" s="144">
        <v>16628.76</v>
      </c>
      <c r="E444" s="347"/>
    </row>
    <row r="445" spans="1:5" s="12" customFormat="1" ht="14.25" customHeight="1">
      <c r="A445" s="21">
        <v>17</v>
      </c>
      <c r="B445" s="20" t="s">
        <v>671</v>
      </c>
      <c r="C445" s="2">
        <v>2018</v>
      </c>
      <c r="D445" s="144">
        <v>2798</v>
      </c>
      <c r="E445" s="347"/>
    </row>
    <row r="446" spans="1:5" s="12" customFormat="1" ht="14.25" customHeight="1">
      <c r="A446" s="2">
        <v>18</v>
      </c>
      <c r="B446" s="20" t="s">
        <v>672</v>
      </c>
      <c r="C446" s="2">
        <v>2018</v>
      </c>
      <c r="D446" s="144">
        <v>4600.2</v>
      </c>
      <c r="E446" s="347"/>
    </row>
    <row r="447" spans="1:5" s="12" customFormat="1" ht="14.25" customHeight="1">
      <c r="A447" s="21">
        <v>19</v>
      </c>
      <c r="B447" s="20" t="s">
        <v>673</v>
      </c>
      <c r="C447" s="2">
        <v>2018</v>
      </c>
      <c r="D447" s="144">
        <v>1747.04</v>
      </c>
      <c r="E447" s="347"/>
    </row>
    <row r="448" spans="1:5" s="12" customFormat="1" ht="14.25" customHeight="1">
      <c r="A448" s="2">
        <v>20</v>
      </c>
      <c r="B448" s="20" t="s">
        <v>674</v>
      </c>
      <c r="C448" s="2">
        <v>2018</v>
      </c>
      <c r="D448" s="144">
        <v>3154.95</v>
      </c>
      <c r="E448" s="347"/>
    </row>
    <row r="449" spans="1:5" s="12" customFormat="1" ht="14.25" customHeight="1">
      <c r="A449" s="21">
        <v>21</v>
      </c>
      <c r="B449" s="20" t="s">
        <v>534</v>
      </c>
      <c r="C449" s="2">
        <v>2019</v>
      </c>
      <c r="D449" s="144">
        <v>2381.71</v>
      </c>
      <c r="E449" s="347"/>
    </row>
    <row r="450" spans="1:5" s="12" customFormat="1" ht="14.25" customHeight="1">
      <c r="A450" s="2">
        <v>22</v>
      </c>
      <c r="B450" s="20" t="s">
        <v>675</v>
      </c>
      <c r="C450" s="2">
        <v>2019</v>
      </c>
      <c r="D450" s="144">
        <v>2500</v>
      </c>
      <c r="E450" s="347"/>
    </row>
    <row r="451" spans="1:5" s="12" customFormat="1" ht="14.25" customHeight="1">
      <c r="A451" s="21">
        <v>23</v>
      </c>
      <c r="B451" s="20" t="s">
        <v>676</v>
      </c>
      <c r="C451" s="2">
        <v>2019</v>
      </c>
      <c r="D451" s="144">
        <v>2400</v>
      </c>
      <c r="E451" s="347"/>
    </row>
    <row r="452" spans="1:5" s="12" customFormat="1" ht="14.25" customHeight="1">
      <c r="A452" s="2">
        <v>24</v>
      </c>
      <c r="B452" s="20" t="s">
        <v>677</v>
      </c>
      <c r="C452" s="2">
        <v>2019</v>
      </c>
      <c r="D452" s="144">
        <v>2750</v>
      </c>
      <c r="E452" s="347"/>
    </row>
    <row r="453" spans="1:5" s="12" customFormat="1" ht="14.25" customHeight="1">
      <c r="A453" s="21">
        <v>25</v>
      </c>
      <c r="B453" s="20" t="s">
        <v>678</v>
      </c>
      <c r="C453" s="2">
        <v>2019</v>
      </c>
      <c r="D453" s="144">
        <v>6500</v>
      </c>
      <c r="E453" s="347"/>
    </row>
    <row r="454" spans="1:5" s="12" customFormat="1" ht="14.25" customHeight="1">
      <c r="A454" s="2">
        <v>26</v>
      </c>
      <c r="B454" s="20" t="s">
        <v>676</v>
      </c>
      <c r="C454" s="2">
        <v>2019</v>
      </c>
      <c r="D454" s="144">
        <v>2400</v>
      </c>
      <c r="E454" s="347"/>
    </row>
    <row r="455" spans="1:5" s="12" customFormat="1" ht="14.25" customHeight="1">
      <c r="A455" s="21">
        <v>27</v>
      </c>
      <c r="B455" s="20" t="s">
        <v>677</v>
      </c>
      <c r="C455" s="2">
        <v>2019</v>
      </c>
      <c r="D455" s="144">
        <v>2750</v>
      </c>
      <c r="E455" s="347"/>
    </row>
    <row r="456" spans="1:5" s="12" customFormat="1" ht="14.25" customHeight="1">
      <c r="A456" s="2">
        <v>28</v>
      </c>
      <c r="B456" s="20" t="s">
        <v>676</v>
      </c>
      <c r="C456" s="2">
        <v>2019</v>
      </c>
      <c r="D456" s="144">
        <v>2400</v>
      </c>
      <c r="E456" s="347"/>
    </row>
    <row r="457" spans="1:5" s="12" customFormat="1" ht="14.25" customHeight="1">
      <c r="A457" s="21">
        <v>29</v>
      </c>
      <c r="B457" s="20" t="s">
        <v>677</v>
      </c>
      <c r="C457" s="2">
        <v>2019</v>
      </c>
      <c r="D457" s="144">
        <v>2750</v>
      </c>
      <c r="E457" s="347"/>
    </row>
    <row r="458" spans="1:5" s="12" customFormat="1" ht="14.25" customHeight="1">
      <c r="A458" s="2">
        <v>30</v>
      </c>
      <c r="B458" s="20" t="s">
        <v>676</v>
      </c>
      <c r="C458" s="2">
        <v>2019</v>
      </c>
      <c r="D458" s="144">
        <v>2400</v>
      </c>
      <c r="E458" s="347"/>
    </row>
    <row r="459" spans="1:5" s="12" customFormat="1" ht="14.25" customHeight="1">
      <c r="A459" s="21">
        <v>31</v>
      </c>
      <c r="B459" s="20" t="s">
        <v>677</v>
      </c>
      <c r="C459" s="2">
        <v>2019</v>
      </c>
      <c r="D459" s="144">
        <v>2750</v>
      </c>
      <c r="E459" s="347"/>
    </row>
    <row r="460" spans="1:5" s="12" customFormat="1" ht="14.25" customHeight="1">
      <c r="A460" s="2">
        <v>32</v>
      </c>
      <c r="B460" s="20" t="s">
        <v>679</v>
      </c>
      <c r="C460" s="2">
        <v>2019</v>
      </c>
      <c r="D460" s="144">
        <v>2275.5</v>
      </c>
      <c r="E460" s="347"/>
    </row>
    <row r="461" spans="1:5" s="12" customFormat="1" ht="14.25" customHeight="1">
      <c r="A461" s="21">
        <v>33</v>
      </c>
      <c r="B461" s="20" t="s">
        <v>680</v>
      </c>
      <c r="C461" s="2">
        <v>2019</v>
      </c>
      <c r="D461" s="144">
        <v>2398.5</v>
      </c>
      <c r="E461" s="347"/>
    </row>
    <row r="462" spans="1:5" s="12" customFormat="1" ht="14.25" customHeight="1">
      <c r="A462" s="29"/>
      <c r="B462" s="61" t="s">
        <v>0</v>
      </c>
      <c r="C462" s="38"/>
      <c r="D462" s="101">
        <f>SUM(D429:D461)</f>
        <v>110597.10999999999</v>
      </c>
      <c r="E462" s="347"/>
    </row>
    <row r="463" spans="1:5" s="12" customFormat="1" ht="14.25" customHeight="1">
      <c r="A463" s="429" t="s">
        <v>427</v>
      </c>
      <c r="B463" s="429"/>
      <c r="C463" s="429"/>
      <c r="D463" s="429"/>
      <c r="E463" s="347"/>
    </row>
    <row r="464" spans="1:5" s="12" customFormat="1" ht="14.25" customHeight="1">
      <c r="A464" s="2">
        <v>1</v>
      </c>
      <c r="B464" s="20" t="s">
        <v>681</v>
      </c>
      <c r="C464" s="2">
        <v>2017</v>
      </c>
      <c r="D464" s="144">
        <v>1700</v>
      </c>
      <c r="E464" s="347"/>
    </row>
    <row r="465" spans="1:5" s="12" customFormat="1" ht="14.25" customHeight="1">
      <c r="A465" s="2">
        <v>2</v>
      </c>
      <c r="B465" s="20" t="s">
        <v>681</v>
      </c>
      <c r="C465" s="2">
        <v>2017</v>
      </c>
      <c r="D465" s="144">
        <v>1700</v>
      </c>
      <c r="E465" s="347"/>
    </row>
    <row r="466" spans="1:5" s="12" customFormat="1" ht="14.25" customHeight="1">
      <c r="A466" s="2">
        <v>3</v>
      </c>
      <c r="B466" s="20" t="s">
        <v>681</v>
      </c>
      <c r="C466" s="2">
        <v>2017</v>
      </c>
      <c r="D466" s="144">
        <v>1700</v>
      </c>
      <c r="E466" s="347"/>
    </row>
    <row r="467" spans="1:5" s="12" customFormat="1" ht="14.25" customHeight="1">
      <c r="A467" s="2">
        <v>4</v>
      </c>
      <c r="B467" s="20" t="s">
        <v>681</v>
      </c>
      <c r="C467" s="2">
        <v>2017</v>
      </c>
      <c r="D467" s="144">
        <v>1700</v>
      </c>
      <c r="E467" s="347"/>
    </row>
    <row r="468" spans="1:5" s="12" customFormat="1" ht="14.25" customHeight="1">
      <c r="A468" s="2">
        <v>5</v>
      </c>
      <c r="B468" s="20" t="s">
        <v>682</v>
      </c>
      <c r="C468" s="2">
        <v>2018</v>
      </c>
      <c r="D468" s="144">
        <v>2617.44</v>
      </c>
      <c r="E468" s="347"/>
    </row>
    <row r="469" spans="1:5" s="12" customFormat="1" ht="14.25" customHeight="1">
      <c r="A469" s="2">
        <v>6</v>
      </c>
      <c r="B469" s="20" t="s">
        <v>683</v>
      </c>
      <c r="C469" s="2">
        <v>2019</v>
      </c>
      <c r="D469" s="144">
        <v>1594.37</v>
      </c>
      <c r="E469" s="347"/>
    </row>
    <row r="470" spans="1:5" s="12" customFormat="1" ht="14.25" customHeight="1">
      <c r="A470" s="2">
        <v>7</v>
      </c>
      <c r="B470" s="20" t="s">
        <v>683</v>
      </c>
      <c r="C470" s="2">
        <v>2019</v>
      </c>
      <c r="D470" s="144">
        <v>1549.37</v>
      </c>
      <c r="E470" s="347"/>
    </row>
    <row r="471" spans="1:5" s="12" customFormat="1" ht="14.25" customHeight="1">
      <c r="A471" s="2">
        <v>8</v>
      </c>
      <c r="B471" s="20" t="s">
        <v>683</v>
      </c>
      <c r="C471" s="2">
        <v>2019</v>
      </c>
      <c r="D471" s="144">
        <v>1549.37</v>
      </c>
      <c r="E471" s="347"/>
    </row>
    <row r="472" spans="1:5" s="12" customFormat="1" ht="14.25" customHeight="1">
      <c r="A472" s="2">
        <v>9</v>
      </c>
      <c r="B472" s="20" t="s">
        <v>684</v>
      </c>
      <c r="C472" s="2">
        <v>2019</v>
      </c>
      <c r="D472" s="144">
        <v>1299.99</v>
      </c>
      <c r="E472" s="347"/>
    </row>
    <row r="473" spans="1:5" s="390" customFormat="1" ht="14.25" customHeight="1">
      <c r="A473" s="380">
        <v>10</v>
      </c>
      <c r="B473" s="381" t="s">
        <v>685</v>
      </c>
      <c r="C473" s="380">
        <v>2020</v>
      </c>
      <c r="D473" s="388">
        <v>2216.27</v>
      </c>
      <c r="E473" s="389" t="s">
        <v>920</v>
      </c>
    </row>
    <row r="474" spans="1:5" s="390" customFormat="1" ht="14.25" customHeight="1">
      <c r="A474" s="380">
        <v>11</v>
      </c>
      <c r="B474" s="381" t="s">
        <v>685</v>
      </c>
      <c r="C474" s="380">
        <v>2020</v>
      </c>
      <c r="D474" s="388">
        <v>2216.27</v>
      </c>
      <c r="E474" s="389" t="s">
        <v>920</v>
      </c>
    </row>
    <row r="475" spans="1:5" s="390" customFormat="1" ht="14.25" customHeight="1">
      <c r="A475" s="380">
        <v>12</v>
      </c>
      <c r="B475" s="381" t="s">
        <v>685</v>
      </c>
      <c r="C475" s="380">
        <v>2020</v>
      </c>
      <c r="D475" s="388">
        <v>2216.27</v>
      </c>
      <c r="E475" s="389" t="s">
        <v>920</v>
      </c>
    </row>
    <row r="476" spans="1:5" s="6" customFormat="1" ht="14.25" customHeight="1">
      <c r="A476" s="29"/>
      <c r="B476" s="61" t="s">
        <v>0</v>
      </c>
      <c r="C476" s="38"/>
      <c r="D476" s="101">
        <f>SUM(D464:D475)</f>
        <v>22059.35</v>
      </c>
      <c r="E476" s="350"/>
    </row>
    <row r="477" spans="1:5" s="6" customFormat="1" ht="14.25" customHeight="1">
      <c r="A477" s="424" t="s">
        <v>102</v>
      </c>
      <c r="B477" s="424"/>
      <c r="C477" s="424"/>
      <c r="D477" s="424"/>
      <c r="E477" s="350"/>
    </row>
    <row r="478" spans="1:5" s="6" customFormat="1" ht="14.25" customHeight="1">
      <c r="A478" s="426" t="s">
        <v>426</v>
      </c>
      <c r="B478" s="426"/>
      <c r="C478" s="426"/>
      <c r="D478" s="426"/>
      <c r="E478" s="350"/>
    </row>
    <row r="479" spans="1:5" s="6" customFormat="1" ht="14.25" customHeight="1">
      <c r="A479" s="2">
        <v>1</v>
      </c>
      <c r="B479" s="124" t="s">
        <v>700</v>
      </c>
      <c r="C479" s="229">
        <v>2016</v>
      </c>
      <c r="D479" s="207">
        <v>2500</v>
      </c>
      <c r="E479" s="350"/>
    </row>
    <row r="480" spans="1:5" s="6" customFormat="1" ht="14.25" customHeight="1">
      <c r="A480" s="2">
        <v>2</v>
      </c>
      <c r="B480" s="124" t="s">
        <v>701</v>
      </c>
      <c r="C480" s="229">
        <v>2016</v>
      </c>
      <c r="D480" s="207">
        <v>2250</v>
      </c>
      <c r="E480" s="350"/>
    </row>
    <row r="481" spans="1:5" s="6" customFormat="1" ht="14.25" customHeight="1">
      <c r="A481" s="2">
        <v>3</v>
      </c>
      <c r="B481" s="124" t="s">
        <v>701</v>
      </c>
      <c r="C481" s="229">
        <v>2016</v>
      </c>
      <c r="D481" s="207">
        <v>2250</v>
      </c>
      <c r="E481" s="350"/>
    </row>
    <row r="482" spans="1:5" s="6" customFormat="1" ht="14.25" customHeight="1">
      <c r="A482" s="2">
        <v>4</v>
      </c>
      <c r="B482" s="124" t="s">
        <v>702</v>
      </c>
      <c r="C482" s="229">
        <v>2017</v>
      </c>
      <c r="D482" s="207">
        <v>12765.4</v>
      </c>
      <c r="E482" s="350"/>
    </row>
    <row r="483" spans="1:5" s="6" customFormat="1" ht="14.25" customHeight="1">
      <c r="A483" s="2">
        <v>5</v>
      </c>
      <c r="B483" s="124" t="s">
        <v>703</v>
      </c>
      <c r="C483" s="229">
        <v>2017</v>
      </c>
      <c r="D483" s="207">
        <v>2600.01</v>
      </c>
      <c r="E483" s="350"/>
    </row>
    <row r="484" spans="1:5" s="6" customFormat="1" ht="14.25" customHeight="1">
      <c r="A484" s="2">
        <v>6</v>
      </c>
      <c r="B484" s="124" t="s">
        <v>704</v>
      </c>
      <c r="C484" s="229">
        <v>2017</v>
      </c>
      <c r="D484" s="207">
        <v>7861.18</v>
      </c>
      <c r="E484" s="350"/>
    </row>
    <row r="485" spans="1:5" s="6" customFormat="1" ht="14.25" customHeight="1">
      <c r="A485" s="2">
        <v>7</v>
      </c>
      <c r="B485" s="124" t="s">
        <v>705</v>
      </c>
      <c r="C485" s="229">
        <v>2017</v>
      </c>
      <c r="D485" s="207">
        <v>755.28</v>
      </c>
      <c r="E485" s="350"/>
    </row>
    <row r="486" spans="1:5" s="6" customFormat="1" ht="14.25" customHeight="1">
      <c r="A486" s="2">
        <v>8</v>
      </c>
      <c r="B486" s="124" t="s">
        <v>706</v>
      </c>
      <c r="C486" s="229">
        <v>2017</v>
      </c>
      <c r="D486" s="207">
        <v>850</v>
      </c>
      <c r="E486" s="350"/>
    </row>
    <row r="487" spans="1:5" s="6" customFormat="1" ht="14.25" customHeight="1">
      <c r="A487" s="2">
        <v>9</v>
      </c>
      <c r="B487" s="124" t="s">
        <v>707</v>
      </c>
      <c r="C487" s="229">
        <v>2017</v>
      </c>
      <c r="D487" s="207">
        <v>1234.92</v>
      </c>
      <c r="E487" s="350"/>
    </row>
    <row r="488" spans="1:5" s="6" customFormat="1" ht="14.25" customHeight="1">
      <c r="A488" s="2">
        <v>10</v>
      </c>
      <c r="B488" s="124" t="s">
        <v>669</v>
      </c>
      <c r="C488" s="229">
        <v>2018</v>
      </c>
      <c r="D488" s="207">
        <v>3464.1</v>
      </c>
      <c r="E488" s="350"/>
    </row>
    <row r="489" spans="1:5" s="6" customFormat="1" ht="14.25" customHeight="1">
      <c r="A489" s="2">
        <v>11</v>
      </c>
      <c r="B489" s="124" t="s">
        <v>708</v>
      </c>
      <c r="C489" s="229">
        <v>2018</v>
      </c>
      <c r="D489" s="207">
        <v>22710.8</v>
      </c>
      <c r="E489" s="350"/>
    </row>
    <row r="490" spans="1:5" s="6" customFormat="1" ht="12.75">
      <c r="A490" s="2">
        <v>12</v>
      </c>
      <c r="B490" s="124" t="s">
        <v>709</v>
      </c>
      <c r="C490" s="229">
        <v>2018</v>
      </c>
      <c r="D490" s="207">
        <v>2450</v>
      </c>
      <c r="E490" s="350"/>
    </row>
    <row r="491" spans="1:5" s="6" customFormat="1" ht="14.25" customHeight="1">
      <c r="A491" s="2">
        <v>13</v>
      </c>
      <c r="B491" s="124" t="s">
        <v>710</v>
      </c>
      <c r="C491" s="229">
        <v>2019</v>
      </c>
      <c r="D491" s="207">
        <v>4000</v>
      </c>
      <c r="E491" s="350"/>
    </row>
    <row r="492" spans="1:5" s="6" customFormat="1" ht="14.25" customHeight="1">
      <c r="A492" s="2">
        <v>14</v>
      </c>
      <c r="B492" s="124" t="s">
        <v>711</v>
      </c>
      <c r="C492" s="229">
        <v>2019</v>
      </c>
      <c r="D492" s="207">
        <v>1430</v>
      </c>
      <c r="E492" s="350"/>
    </row>
    <row r="493" spans="1:5" s="6" customFormat="1" ht="14.25" customHeight="1">
      <c r="A493" s="2">
        <v>15</v>
      </c>
      <c r="B493" s="124" t="s">
        <v>712</v>
      </c>
      <c r="C493" s="229">
        <v>2019</v>
      </c>
      <c r="D493" s="207">
        <v>7700</v>
      </c>
      <c r="E493" s="350"/>
    </row>
    <row r="494" spans="1:5" s="6" customFormat="1" ht="14.25" customHeight="1">
      <c r="A494" s="29"/>
      <c r="B494" s="61" t="s">
        <v>0</v>
      </c>
      <c r="C494" s="38"/>
      <c r="D494" s="101">
        <f>SUM(D479:D493)</f>
        <v>74821.69</v>
      </c>
      <c r="E494" s="350"/>
    </row>
    <row r="495" spans="1:5" s="6" customFormat="1" ht="14.25" customHeight="1">
      <c r="A495" s="429" t="s">
        <v>427</v>
      </c>
      <c r="B495" s="429"/>
      <c r="C495" s="429"/>
      <c r="D495" s="429"/>
      <c r="E495" s="350"/>
    </row>
    <row r="496" spans="1:5" s="6" customFormat="1" ht="14.25" customHeight="1">
      <c r="A496" s="2">
        <v>1</v>
      </c>
      <c r="B496" s="124" t="s">
        <v>713</v>
      </c>
      <c r="C496" s="229">
        <v>2016</v>
      </c>
      <c r="D496" s="207">
        <v>2700</v>
      </c>
      <c r="E496" s="350"/>
    </row>
    <row r="497" spans="1:5" s="6" customFormat="1" ht="14.25" customHeight="1">
      <c r="A497" s="2">
        <v>2</v>
      </c>
      <c r="B497" s="124" t="s">
        <v>714</v>
      </c>
      <c r="C497" s="229">
        <v>2017</v>
      </c>
      <c r="D497" s="207">
        <v>3470</v>
      </c>
      <c r="E497" s="350"/>
    </row>
    <row r="498" spans="1:5" s="6" customFormat="1" ht="14.25" customHeight="1">
      <c r="A498" s="2">
        <v>3</v>
      </c>
      <c r="B498" s="124" t="s">
        <v>715</v>
      </c>
      <c r="C498" s="229">
        <v>2017</v>
      </c>
      <c r="D498" s="207">
        <v>3470</v>
      </c>
      <c r="E498" s="350"/>
    </row>
    <row r="499" spans="1:5" s="6" customFormat="1" ht="14.25" customHeight="1">
      <c r="A499" s="2">
        <v>4</v>
      </c>
      <c r="B499" s="124" t="s">
        <v>716</v>
      </c>
      <c r="C499" s="229">
        <v>2017</v>
      </c>
      <c r="D499" s="207">
        <v>2969.98</v>
      </c>
      <c r="E499" s="350"/>
    </row>
    <row r="500" spans="1:5" s="6" customFormat="1" ht="14.25" customHeight="1">
      <c r="A500" s="2">
        <v>5</v>
      </c>
      <c r="B500" s="124" t="s">
        <v>717</v>
      </c>
      <c r="C500" s="229">
        <v>2017</v>
      </c>
      <c r="D500" s="207">
        <v>2850</v>
      </c>
      <c r="E500" s="350"/>
    </row>
    <row r="501" spans="1:5" s="6" customFormat="1" ht="14.25" customHeight="1">
      <c r="A501" s="2">
        <v>6</v>
      </c>
      <c r="B501" s="124" t="s">
        <v>713</v>
      </c>
      <c r="C501" s="229">
        <v>2018</v>
      </c>
      <c r="D501" s="207">
        <v>3440</v>
      </c>
      <c r="E501" s="350"/>
    </row>
    <row r="502" spans="1:5" s="6" customFormat="1" ht="14.25" customHeight="1">
      <c r="A502" s="2">
        <v>7</v>
      </c>
      <c r="B502" s="124" t="s">
        <v>718</v>
      </c>
      <c r="C502" s="229">
        <v>2018</v>
      </c>
      <c r="D502" s="207">
        <v>2786.23</v>
      </c>
      <c r="E502" s="350"/>
    </row>
    <row r="503" spans="1:5" s="6" customFormat="1" ht="14.25" customHeight="1">
      <c r="A503" s="2">
        <v>8</v>
      </c>
      <c r="B503" s="124" t="s">
        <v>718</v>
      </c>
      <c r="C503" s="229">
        <v>2018</v>
      </c>
      <c r="D503" s="207">
        <v>2786.23</v>
      </c>
      <c r="E503" s="350"/>
    </row>
    <row r="504" spans="1:5" s="6" customFormat="1" ht="14.25" customHeight="1">
      <c r="A504" s="2">
        <v>9</v>
      </c>
      <c r="B504" s="124" t="s">
        <v>719</v>
      </c>
      <c r="C504" s="229">
        <v>2019</v>
      </c>
      <c r="D504" s="207">
        <v>3499.37</v>
      </c>
      <c r="E504" s="350"/>
    </row>
    <row r="505" spans="1:5" s="6" customFormat="1" ht="14.25" customHeight="1">
      <c r="A505" s="2">
        <v>10</v>
      </c>
      <c r="B505" s="124" t="s">
        <v>720</v>
      </c>
      <c r="C505" s="229">
        <v>2019</v>
      </c>
      <c r="D505" s="207">
        <v>3500.63</v>
      </c>
      <c r="E505" s="350"/>
    </row>
    <row r="506" spans="1:5" s="384" customFormat="1" ht="14.25" customHeight="1">
      <c r="A506" s="380">
        <v>11</v>
      </c>
      <c r="B506" s="385" t="s">
        <v>721</v>
      </c>
      <c r="C506" s="386">
        <v>2020</v>
      </c>
      <c r="D506" s="387">
        <v>8865.08</v>
      </c>
      <c r="E506" s="383" t="s">
        <v>920</v>
      </c>
    </row>
    <row r="507" spans="1:5" s="6" customFormat="1" ht="14.25" customHeight="1">
      <c r="A507" s="29"/>
      <c r="B507" s="61" t="s">
        <v>0</v>
      </c>
      <c r="C507" s="38"/>
      <c r="D507" s="101">
        <f>SUM(D496:D506)</f>
        <v>40337.52</v>
      </c>
      <c r="E507" s="350"/>
    </row>
    <row r="508" spans="1:5" s="6" customFormat="1" ht="14.25" customHeight="1">
      <c r="A508" s="427" t="s">
        <v>428</v>
      </c>
      <c r="B508" s="427"/>
      <c r="C508" s="427"/>
      <c r="D508" s="428"/>
      <c r="E508" s="350"/>
    </row>
    <row r="509" spans="1:5" s="6" customFormat="1" ht="14.25" customHeight="1">
      <c r="A509" s="21">
        <v>1</v>
      </c>
      <c r="B509" s="124" t="s">
        <v>722</v>
      </c>
      <c r="C509" s="229">
        <v>2017</v>
      </c>
      <c r="D509" s="207">
        <v>3400</v>
      </c>
      <c r="E509" s="350"/>
    </row>
    <row r="510" spans="1:5" s="6" customFormat="1" ht="14.25" customHeight="1">
      <c r="A510" s="64"/>
      <c r="B510" s="72" t="s">
        <v>0</v>
      </c>
      <c r="C510" s="215"/>
      <c r="D510" s="102">
        <f>SUM(D509)</f>
        <v>3400</v>
      </c>
      <c r="E510" s="350"/>
    </row>
    <row r="511" spans="1:5" s="6" customFormat="1" ht="14.25" customHeight="1">
      <c r="A511" s="424" t="s">
        <v>121</v>
      </c>
      <c r="B511" s="424"/>
      <c r="C511" s="424"/>
      <c r="D511" s="424"/>
      <c r="E511" s="350"/>
    </row>
    <row r="512" spans="1:5" s="6" customFormat="1" ht="14.25" customHeight="1">
      <c r="A512" s="426" t="s">
        <v>426</v>
      </c>
      <c r="B512" s="426"/>
      <c r="C512" s="426"/>
      <c r="D512" s="426"/>
      <c r="E512" s="350"/>
    </row>
    <row r="513" spans="1:5" s="6" customFormat="1" ht="14.25" customHeight="1">
      <c r="A513" s="2">
        <v>1</v>
      </c>
      <c r="B513" s="20" t="s">
        <v>743</v>
      </c>
      <c r="C513" s="2">
        <v>2016</v>
      </c>
      <c r="D513" s="133">
        <v>442.8</v>
      </c>
      <c r="E513" s="350"/>
    </row>
    <row r="514" spans="1:5" s="6" customFormat="1" ht="14.25" customHeight="1">
      <c r="A514" s="2">
        <v>2</v>
      </c>
      <c r="B514" s="20" t="s">
        <v>742</v>
      </c>
      <c r="C514" s="2">
        <v>2016</v>
      </c>
      <c r="D514" s="133">
        <v>5514</v>
      </c>
      <c r="E514" s="350"/>
    </row>
    <row r="515" spans="1:5" s="6" customFormat="1" ht="14.25" customHeight="1">
      <c r="A515" s="2">
        <v>3</v>
      </c>
      <c r="B515" s="20" t="s">
        <v>744</v>
      </c>
      <c r="C515" s="2">
        <v>2016</v>
      </c>
      <c r="D515" s="133">
        <v>399</v>
      </c>
      <c r="E515" s="350"/>
    </row>
    <row r="516" spans="1:5" s="6" customFormat="1" ht="14.25" customHeight="1">
      <c r="A516" s="2">
        <v>4</v>
      </c>
      <c r="B516" s="20" t="s">
        <v>745</v>
      </c>
      <c r="C516" s="2">
        <v>2016</v>
      </c>
      <c r="D516" s="133">
        <v>249</v>
      </c>
      <c r="E516" s="350"/>
    </row>
    <row r="517" spans="1:5" s="6" customFormat="1" ht="14.25" customHeight="1">
      <c r="A517" s="2">
        <v>5</v>
      </c>
      <c r="B517" s="20" t="s">
        <v>746</v>
      </c>
      <c r="C517" s="2">
        <v>2016</v>
      </c>
      <c r="D517" s="133">
        <v>3013.5</v>
      </c>
      <c r="E517" s="350"/>
    </row>
    <row r="518" spans="1:5" s="6" customFormat="1" ht="14.25" customHeight="1">
      <c r="A518" s="2">
        <v>6</v>
      </c>
      <c r="B518" s="20" t="s">
        <v>746</v>
      </c>
      <c r="C518" s="2">
        <v>2017</v>
      </c>
      <c r="D518" s="133">
        <v>3075</v>
      </c>
      <c r="E518" s="350"/>
    </row>
    <row r="519" spans="1:5" s="6" customFormat="1" ht="14.25" customHeight="1">
      <c r="A519" s="2">
        <v>7</v>
      </c>
      <c r="B519" s="214" t="s">
        <v>747</v>
      </c>
      <c r="C519" s="2">
        <v>2017</v>
      </c>
      <c r="D519" s="133">
        <v>1994</v>
      </c>
      <c r="E519" s="350"/>
    </row>
    <row r="520" spans="1:5" s="6" customFormat="1" ht="14.25" customHeight="1">
      <c r="A520" s="2">
        <v>8</v>
      </c>
      <c r="B520" s="20" t="s">
        <v>748</v>
      </c>
      <c r="C520" s="2">
        <v>2018</v>
      </c>
      <c r="D520" s="133">
        <v>8864</v>
      </c>
      <c r="E520" s="350"/>
    </row>
    <row r="521" spans="1:5" s="6" customFormat="1" ht="14.25" customHeight="1">
      <c r="A521" s="2">
        <v>9</v>
      </c>
      <c r="B521" s="20" t="s">
        <v>749</v>
      </c>
      <c r="C521" s="2">
        <v>2019</v>
      </c>
      <c r="D521" s="133">
        <v>39975</v>
      </c>
      <c r="E521" s="350"/>
    </row>
    <row r="522" spans="1:5" s="6" customFormat="1" ht="14.25" customHeight="1">
      <c r="A522" s="29"/>
      <c r="B522" s="61" t="s">
        <v>0</v>
      </c>
      <c r="C522" s="38"/>
      <c r="D522" s="101">
        <f>SUM(D513:D521)</f>
        <v>63526.3</v>
      </c>
      <c r="E522" s="350"/>
    </row>
    <row r="523" spans="1:5" s="6" customFormat="1" ht="14.25" customHeight="1">
      <c r="A523" s="429" t="s">
        <v>427</v>
      </c>
      <c r="B523" s="429"/>
      <c r="C523" s="429"/>
      <c r="D523" s="429"/>
      <c r="E523" s="350"/>
    </row>
    <row r="524" spans="1:5" s="6" customFormat="1" ht="14.25" customHeight="1">
      <c r="A524" s="2">
        <v>1</v>
      </c>
      <c r="B524" s="20" t="s">
        <v>750</v>
      </c>
      <c r="C524" s="2">
        <v>2017</v>
      </c>
      <c r="D524" s="133">
        <v>2339.46</v>
      </c>
      <c r="E524" s="350"/>
    </row>
    <row r="525" spans="1:5" s="6" customFormat="1" ht="14.25" customHeight="1">
      <c r="A525" s="2">
        <v>2</v>
      </c>
      <c r="B525" s="20" t="s">
        <v>751</v>
      </c>
      <c r="C525" s="2">
        <v>2017</v>
      </c>
      <c r="D525" s="133">
        <v>7356</v>
      </c>
      <c r="E525" s="350"/>
    </row>
    <row r="526" spans="1:5" s="6" customFormat="1" ht="14.25" customHeight="1">
      <c r="A526" s="2">
        <v>3</v>
      </c>
      <c r="B526" s="20" t="s">
        <v>752</v>
      </c>
      <c r="C526" s="2">
        <v>2017</v>
      </c>
      <c r="D526" s="133">
        <v>1739</v>
      </c>
      <c r="E526" s="350"/>
    </row>
    <row r="527" spans="1:5" s="6" customFormat="1" ht="14.25" customHeight="1">
      <c r="A527" s="2">
        <v>4</v>
      </c>
      <c r="B527" s="20" t="s">
        <v>753</v>
      </c>
      <c r="C527" s="2">
        <v>2017</v>
      </c>
      <c r="D527" s="133">
        <v>2356.91</v>
      </c>
      <c r="E527" s="350"/>
    </row>
    <row r="528" spans="1:5" s="6" customFormat="1" ht="14.25" customHeight="1">
      <c r="A528" s="2">
        <v>5</v>
      </c>
      <c r="B528" s="20" t="s">
        <v>754</v>
      </c>
      <c r="C528" s="2">
        <v>2017</v>
      </c>
      <c r="D528" s="133">
        <v>849</v>
      </c>
      <c r="E528" s="350"/>
    </row>
    <row r="529" spans="1:5" s="6" customFormat="1" ht="14.25" customHeight="1">
      <c r="A529" s="2">
        <v>6</v>
      </c>
      <c r="B529" s="20" t="s">
        <v>755</v>
      </c>
      <c r="C529" s="2">
        <v>2017</v>
      </c>
      <c r="D529" s="133">
        <v>540</v>
      </c>
      <c r="E529" s="350"/>
    </row>
    <row r="530" spans="1:5" s="6" customFormat="1" ht="14.25" customHeight="1">
      <c r="A530" s="2">
        <v>7</v>
      </c>
      <c r="B530" s="20" t="s">
        <v>756</v>
      </c>
      <c r="C530" s="2">
        <v>2017</v>
      </c>
      <c r="D530" s="133">
        <v>3449</v>
      </c>
      <c r="E530" s="350"/>
    </row>
    <row r="531" spans="1:5" s="6" customFormat="1" ht="14.25" customHeight="1">
      <c r="A531" s="2">
        <v>8</v>
      </c>
      <c r="B531" s="20" t="s">
        <v>757</v>
      </c>
      <c r="C531" s="2">
        <v>2017</v>
      </c>
      <c r="D531" s="133">
        <v>9889</v>
      </c>
      <c r="E531" s="350"/>
    </row>
    <row r="532" spans="1:5" s="6" customFormat="1" ht="14.25" customHeight="1">
      <c r="A532" s="2">
        <v>9</v>
      </c>
      <c r="B532" s="20" t="s">
        <v>758</v>
      </c>
      <c r="C532" s="2">
        <v>2017</v>
      </c>
      <c r="D532" s="133">
        <v>2299</v>
      </c>
      <c r="E532" s="350"/>
    </row>
    <row r="533" spans="1:5" s="6" customFormat="1" ht="14.25" customHeight="1">
      <c r="A533" s="2">
        <v>10</v>
      </c>
      <c r="B533" s="20" t="s">
        <v>745</v>
      </c>
      <c r="C533" s="2">
        <v>2017</v>
      </c>
      <c r="D533" s="133">
        <v>1049</v>
      </c>
      <c r="E533" s="350"/>
    </row>
    <row r="534" spans="1:5" s="6" customFormat="1" ht="14.25" customHeight="1">
      <c r="A534" s="2">
        <v>11</v>
      </c>
      <c r="B534" s="20" t="s">
        <v>759</v>
      </c>
      <c r="C534" s="2">
        <v>2017</v>
      </c>
      <c r="D534" s="133">
        <v>3479</v>
      </c>
      <c r="E534" s="350"/>
    </row>
    <row r="535" spans="1:5" s="6" customFormat="1" ht="14.25" customHeight="1">
      <c r="A535" s="2">
        <v>12</v>
      </c>
      <c r="B535" s="20" t="s">
        <v>760</v>
      </c>
      <c r="C535" s="2">
        <v>2018</v>
      </c>
      <c r="D535" s="133">
        <v>18117.9</v>
      </c>
      <c r="E535" s="350"/>
    </row>
    <row r="536" spans="1:5" s="6" customFormat="1" ht="14.25" customHeight="1">
      <c r="A536" s="2">
        <v>13</v>
      </c>
      <c r="B536" s="20" t="s">
        <v>761</v>
      </c>
      <c r="C536" s="2">
        <v>2018</v>
      </c>
      <c r="D536" s="133">
        <v>5264.4</v>
      </c>
      <c r="E536" s="350"/>
    </row>
    <row r="537" spans="1:5" s="6" customFormat="1" ht="14.25" customHeight="1">
      <c r="A537" s="2">
        <v>14</v>
      </c>
      <c r="B537" s="20" t="s">
        <v>762</v>
      </c>
      <c r="C537" s="2">
        <v>2018</v>
      </c>
      <c r="D537" s="133">
        <v>1107</v>
      </c>
      <c r="E537" s="350"/>
    </row>
    <row r="538" spans="1:5" s="6" customFormat="1" ht="14.25" customHeight="1">
      <c r="A538" s="2">
        <v>15</v>
      </c>
      <c r="B538" s="20" t="s">
        <v>763</v>
      </c>
      <c r="C538" s="2">
        <v>2018</v>
      </c>
      <c r="D538" s="133">
        <v>5042.61</v>
      </c>
      <c r="E538" s="350"/>
    </row>
    <row r="539" spans="1:5" s="6" customFormat="1" ht="14.25" customHeight="1">
      <c r="A539" s="2">
        <v>16</v>
      </c>
      <c r="B539" s="20" t="s">
        <v>764</v>
      </c>
      <c r="C539" s="2">
        <v>2018</v>
      </c>
      <c r="D539" s="133">
        <v>5098</v>
      </c>
      <c r="E539" s="350"/>
    </row>
    <row r="540" spans="1:5" s="6" customFormat="1" ht="14.25" customHeight="1">
      <c r="A540" s="2">
        <v>17</v>
      </c>
      <c r="B540" s="20" t="s">
        <v>765</v>
      </c>
      <c r="C540" s="2">
        <v>2018</v>
      </c>
      <c r="D540" s="133">
        <v>1399</v>
      </c>
      <c r="E540" s="350"/>
    </row>
    <row r="541" spans="1:5" s="6" customFormat="1" ht="12.75">
      <c r="A541" s="2">
        <v>18</v>
      </c>
      <c r="B541" s="20" t="s">
        <v>766</v>
      </c>
      <c r="C541" s="2">
        <v>2018</v>
      </c>
      <c r="D541" s="133">
        <v>219</v>
      </c>
      <c r="E541" s="350"/>
    </row>
    <row r="542" spans="1:5" s="6" customFormat="1" ht="12.75">
      <c r="A542" s="2">
        <v>19</v>
      </c>
      <c r="B542" s="20" t="s">
        <v>767</v>
      </c>
      <c r="C542" s="2">
        <v>2018</v>
      </c>
      <c r="D542" s="133">
        <v>2300</v>
      </c>
      <c r="E542" s="350"/>
    </row>
    <row r="543" spans="1:5" s="6" customFormat="1" ht="12.75">
      <c r="A543" s="2">
        <v>20</v>
      </c>
      <c r="B543" s="20" t="s">
        <v>768</v>
      </c>
      <c r="C543" s="2">
        <v>2018</v>
      </c>
      <c r="D543" s="133">
        <v>1999</v>
      </c>
      <c r="E543" s="350"/>
    </row>
    <row r="544" spans="1:5" s="6" customFormat="1" ht="12.75">
      <c r="A544" s="2">
        <v>21</v>
      </c>
      <c r="B544" s="20" t="s">
        <v>622</v>
      </c>
      <c r="C544" s="2">
        <v>2018</v>
      </c>
      <c r="D544" s="133">
        <v>399</v>
      </c>
      <c r="E544" s="350"/>
    </row>
    <row r="545" spans="1:5" s="6" customFormat="1" ht="12.75">
      <c r="A545" s="2">
        <v>22</v>
      </c>
      <c r="B545" s="20" t="s">
        <v>769</v>
      </c>
      <c r="C545" s="2">
        <v>2018</v>
      </c>
      <c r="D545" s="133">
        <v>1198</v>
      </c>
      <c r="E545" s="350"/>
    </row>
    <row r="546" spans="1:5" s="6" customFormat="1" ht="25.5">
      <c r="A546" s="2">
        <v>23</v>
      </c>
      <c r="B546" s="20" t="s">
        <v>770</v>
      </c>
      <c r="C546" s="2">
        <v>2019</v>
      </c>
      <c r="D546" s="133">
        <v>7355.4</v>
      </c>
      <c r="E546" s="350"/>
    </row>
    <row r="547" spans="1:5" s="6" customFormat="1" ht="12.75">
      <c r="A547" s="2">
        <v>24</v>
      </c>
      <c r="B547" s="20" t="s">
        <v>771</v>
      </c>
      <c r="C547" s="2">
        <v>2019</v>
      </c>
      <c r="D547" s="133">
        <v>7970.4</v>
      </c>
      <c r="E547" s="350"/>
    </row>
    <row r="548" spans="1:5" s="6" customFormat="1" ht="12.75">
      <c r="A548" s="2">
        <v>25</v>
      </c>
      <c r="B548" s="20" t="s">
        <v>772</v>
      </c>
      <c r="C548" s="2">
        <v>2019</v>
      </c>
      <c r="D548" s="133">
        <v>6666.6</v>
      </c>
      <c r="E548" s="350"/>
    </row>
    <row r="549" spans="1:5" s="6" customFormat="1" ht="12.75">
      <c r="A549" s="2">
        <v>26</v>
      </c>
      <c r="B549" s="20" t="s">
        <v>773</v>
      </c>
      <c r="C549" s="2">
        <v>2019</v>
      </c>
      <c r="D549" s="133">
        <v>6185.67</v>
      </c>
      <c r="E549" s="350"/>
    </row>
    <row r="550" spans="1:5" s="6" customFormat="1" ht="12.75">
      <c r="A550" s="2">
        <v>27</v>
      </c>
      <c r="B550" s="20" t="s">
        <v>774</v>
      </c>
      <c r="C550" s="2">
        <v>2019</v>
      </c>
      <c r="D550" s="133">
        <v>7200.42</v>
      </c>
      <c r="E550" s="350"/>
    </row>
    <row r="551" spans="1:5" s="6" customFormat="1" ht="25.5">
      <c r="A551" s="2">
        <v>28</v>
      </c>
      <c r="B551" s="20" t="s">
        <v>775</v>
      </c>
      <c r="C551" s="2">
        <v>2019</v>
      </c>
      <c r="D551" s="133">
        <v>9360.3</v>
      </c>
      <c r="E551" s="350"/>
    </row>
    <row r="552" spans="1:5" s="6" customFormat="1" ht="25.5">
      <c r="A552" s="2">
        <v>29</v>
      </c>
      <c r="B552" s="20" t="s">
        <v>776</v>
      </c>
      <c r="C552" s="2">
        <v>2019</v>
      </c>
      <c r="D552" s="133">
        <v>6360.33</v>
      </c>
      <c r="E552" s="350"/>
    </row>
    <row r="553" spans="1:5" s="6" customFormat="1" ht="25.5">
      <c r="A553" s="2">
        <v>30</v>
      </c>
      <c r="B553" s="20" t="s">
        <v>777</v>
      </c>
      <c r="C553" s="2">
        <v>2019</v>
      </c>
      <c r="D553" s="133">
        <v>32639.28</v>
      </c>
      <c r="E553" s="350"/>
    </row>
    <row r="554" spans="1:5" s="6" customFormat="1" ht="25.5">
      <c r="A554" s="2">
        <v>31</v>
      </c>
      <c r="B554" s="20" t="s">
        <v>778</v>
      </c>
      <c r="C554" s="2">
        <v>2019</v>
      </c>
      <c r="D554" s="133">
        <v>6908.91</v>
      </c>
      <c r="E554" s="350"/>
    </row>
    <row r="555" spans="1:5" s="6" customFormat="1" ht="12.75">
      <c r="A555" s="2">
        <v>32</v>
      </c>
      <c r="B555" s="20" t="s">
        <v>779</v>
      </c>
      <c r="C555" s="2">
        <v>2019</v>
      </c>
      <c r="D555" s="133">
        <v>6793.29</v>
      </c>
      <c r="E555" s="350"/>
    </row>
    <row r="556" spans="1:5" s="6" customFormat="1" ht="25.5">
      <c r="A556" s="2">
        <v>33</v>
      </c>
      <c r="B556" s="20" t="s">
        <v>780</v>
      </c>
      <c r="C556" s="2">
        <v>2019</v>
      </c>
      <c r="D556" s="133">
        <v>7440.27</v>
      </c>
      <c r="E556" s="350"/>
    </row>
    <row r="557" spans="1:5" s="6" customFormat="1" ht="12.75">
      <c r="A557" s="2">
        <v>34</v>
      </c>
      <c r="B557" s="20" t="s">
        <v>781</v>
      </c>
      <c r="C557" s="2">
        <v>2019</v>
      </c>
      <c r="D557" s="133">
        <v>12383.64</v>
      </c>
      <c r="E557" s="350"/>
    </row>
    <row r="558" spans="1:5" s="6" customFormat="1" ht="25.5">
      <c r="A558" s="2">
        <v>35</v>
      </c>
      <c r="B558" s="20" t="s">
        <v>782</v>
      </c>
      <c r="C558" s="2">
        <v>2019</v>
      </c>
      <c r="D558" s="133">
        <v>7009.77</v>
      </c>
      <c r="E558" s="350"/>
    </row>
    <row r="559" spans="1:5" s="6" customFormat="1" ht="12.75">
      <c r="A559" s="2">
        <v>36</v>
      </c>
      <c r="B559" s="20" t="s">
        <v>783</v>
      </c>
      <c r="C559" s="2">
        <v>2019</v>
      </c>
      <c r="D559" s="133">
        <v>8687.49</v>
      </c>
      <c r="E559" s="350"/>
    </row>
    <row r="560" spans="1:5" s="6" customFormat="1" ht="12.75">
      <c r="A560" s="2">
        <v>37</v>
      </c>
      <c r="B560" s="20" t="s">
        <v>784</v>
      </c>
      <c r="C560" s="2">
        <v>2019</v>
      </c>
      <c r="D560" s="133">
        <v>15456.18</v>
      </c>
      <c r="E560" s="350"/>
    </row>
    <row r="561" spans="1:5" s="6" customFormat="1" ht="12.75">
      <c r="A561" s="2">
        <v>38</v>
      </c>
      <c r="B561" s="20" t="s">
        <v>785</v>
      </c>
      <c r="C561" s="2">
        <v>2019</v>
      </c>
      <c r="D561" s="133">
        <v>28654.08</v>
      </c>
      <c r="E561" s="350"/>
    </row>
    <row r="562" spans="1:5" s="6" customFormat="1" ht="12.75">
      <c r="A562" s="2">
        <v>39</v>
      </c>
      <c r="B562" s="20" t="s">
        <v>786</v>
      </c>
      <c r="C562" s="2">
        <v>2019</v>
      </c>
      <c r="D562" s="133">
        <v>28654.08</v>
      </c>
      <c r="E562" s="350"/>
    </row>
    <row r="563" spans="1:5" s="6" customFormat="1" ht="12.75">
      <c r="A563" s="2">
        <v>40</v>
      </c>
      <c r="B563" s="20" t="s">
        <v>787</v>
      </c>
      <c r="C563" s="2">
        <v>2019</v>
      </c>
      <c r="D563" s="133">
        <v>295200</v>
      </c>
      <c r="E563" s="350"/>
    </row>
    <row r="564" spans="1:5" s="6" customFormat="1" ht="12.75">
      <c r="A564" s="2">
        <v>41</v>
      </c>
      <c r="B564" s="20" t="s">
        <v>788</v>
      </c>
      <c r="C564" s="2">
        <v>2019</v>
      </c>
      <c r="D564" s="133">
        <v>4370.19</v>
      </c>
      <c r="E564" s="350"/>
    </row>
    <row r="565" spans="1:5" s="6" customFormat="1" ht="38.25">
      <c r="A565" s="2">
        <v>42</v>
      </c>
      <c r="B565" s="20" t="s">
        <v>789</v>
      </c>
      <c r="C565" s="2">
        <v>2019</v>
      </c>
      <c r="D565" s="133">
        <v>8782.2</v>
      </c>
      <c r="E565" s="350"/>
    </row>
    <row r="566" spans="1:5" s="6" customFormat="1" ht="12.75">
      <c r="A566" s="2">
        <v>43</v>
      </c>
      <c r="B566" s="20" t="s">
        <v>790</v>
      </c>
      <c r="C566" s="2">
        <v>2019</v>
      </c>
      <c r="D566" s="133">
        <v>15498</v>
      </c>
      <c r="E566" s="350"/>
    </row>
    <row r="567" spans="1:5" s="6" customFormat="1" ht="12.75">
      <c r="A567" s="2">
        <v>44</v>
      </c>
      <c r="B567" s="20" t="s">
        <v>791</v>
      </c>
      <c r="C567" s="2">
        <v>2019</v>
      </c>
      <c r="D567" s="133">
        <v>7995</v>
      </c>
      <c r="E567" s="350"/>
    </row>
    <row r="568" spans="1:5" s="6" customFormat="1" ht="12.75">
      <c r="A568" s="2">
        <v>45</v>
      </c>
      <c r="B568" s="20" t="s">
        <v>792</v>
      </c>
      <c r="C568" s="2">
        <v>2019</v>
      </c>
      <c r="D568" s="133">
        <v>5781</v>
      </c>
      <c r="E568" s="350"/>
    </row>
    <row r="569" spans="1:5" s="6" customFormat="1" ht="25.5">
      <c r="A569" s="2">
        <v>46</v>
      </c>
      <c r="B569" s="20" t="s">
        <v>793</v>
      </c>
      <c r="C569" s="2">
        <v>2019</v>
      </c>
      <c r="D569" s="133">
        <v>8643.21</v>
      </c>
      <c r="E569" s="350"/>
    </row>
    <row r="570" spans="1:5" s="6" customFormat="1" ht="12.75">
      <c r="A570" s="2">
        <v>47</v>
      </c>
      <c r="B570" s="20" t="s">
        <v>794</v>
      </c>
      <c r="C570" s="2">
        <v>2019</v>
      </c>
      <c r="D570" s="133">
        <v>4895.4</v>
      </c>
      <c r="E570" s="350"/>
    </row>
    <row r="571" spans="1:5" s="6" customFormat="1" ht="25.5">
      <c r="A571" s="2">
        <v>48</v>
      </c>
      <c r="B571" s="20" t="s">
        <v>795</v>
      </c>
      <c r="C571" s="2">
        <v>2019</v>
      </c>
      <c r="D571" s="133">
        <v>4920</v>
      </c>
      <c r="E571" s="350"/>
    </row>
    <row r="572" spans="1:5" s="6" customFormat="1" ht="12.75">
      <c r="A572" s="2">
        <v>49</v>
      </c>
      <c r="B572" s="20" t="s">
        <v>796</v>
      </c>
      <c r="C572" s="2">
        <v>2019</v>
      </c>
      <c r="D572" s="133">
        <v>5487.03</v>
      </c>
      <c r="E572" s="350"/>
    </row>
    <row r="573" spans="1:5" s="6" customFormat="1" ht="38.25">
      <c r="A573" s="2">
        <v>50</v>
      </c>
      <c r="B573" s="20" t="s">
        <v>797</v>
      </c>
      <c r="C573" s="2">
        <v>2019</v>
      </c>
      <c r="D573" s="133">
        <v>4993.8</v>
      </c>
      <c r="E573" s="350"/>
    </row>
    <row r="574" spans="1:5" s="6" customFormat="1" ht="12.75">
      <c r="A574" s="2">
        <v>51</v>
      </c>
      <c r="B574" s="20" t="s">
        <v>798</v>
      </c>
      <c r="C574" s="2">
        <v>2019</v>
      </c>
      <c r="D574" s="133">
        <v>1469.85</v>
      </c>
      <c r="E574" s="350"/>
    </row>
    <row r="575" spans="1:5" s="6" customFormat="1" ht="12.75">
      <c r="A575" s="2">
        <v>52</v>
      </c>
      <c r="B575" s="20" t="s">
        <v>799</v>
      </c>
      <c r="C575" s="2">
        <v>2019</v>
      </c>
      <c r="D575" s="133">
        <v>8388.6</v>
      </c>
      <c r="E575" s="350"/>
    </row>
    <row r="576" spans="1:5" s="6" customFormat="1" ht="12.75">
      <c r="A576" s="2">
        <v>53</v>
      </c>
      <c r="B576" s="20" t="s">
        <v>800</v>
      </c>
      <c r="C576" s="2">
        <v>2019</v>
      </c>
      <c r="D576" s="133">
        <v>868.38</v>
      </c>
      <c r="E576" s="350"/>
    </row>
    <row r="577" spans="1:5" s="6" customFormat="1" ht="12.75">
      <c r="A577" s="2">
        <v>54</v>
      </c>
      <c r="B577" s="20" t="s">
        <v>801</v>
      </c>
      <c r="C577" s="2">
        <v>2019</v>
      </c>
      <c r="D577" s="133">
        <v>5153.7</v>
      </c>
      <c r="E577" s="350"/>
    </row>
    <row r="578" spans="1:5" s="6" customFormat="1" ht="12.75">
      <c r="A578" s="2">
        <v>55</v>
      </c>
      <c r="B578" s="20" t="s">
        <v>802</v>
      </c>
      <c r="C578" s="2">
        <v>2019</v>
      </c>
      <c r="D578" s="133">
        <v>805.65</v>
      </c>
      <c r="E578" s="350"/>
    </row>
    <row r="579" spans="1:5" s="6" customFormat="1" ht="12.75">
      <c r="A579" s="2">
        <v>56</v>
      </c>
      <c r="B579" s="20" t="s">
        <v>803</v>
      </c>
      <c r="C579" s="2">
        <v>2019</v>
      </c>
      <c r="D579" s="133">
        <v>565.8</v>
      </c>
      <c r="E579" s="350"/>
    </row>
    <row r="580" spans="1:5" s="384" customFormat="1" ht="14.25" customHeight="1">
      <c r="A580" s="380">
        <v>57</v>
      </c>
      <c r="B580" s="381" t="s">
        <v>890</v>
      </c>
      <c r="C580" s="380">
        <v>2020</v>
      </c>
      <c r="D580" s="382">
        <v>24378.97</v>
      </c>
      <c r="E580" s="383" t="s">
        <v>920</v>
      </c>
    </row>
    <row r="581" spans="1:5" s="6" customFormat="1" ht="14.25" customHeight="1">
      <c r="A581" s="29"/>
      <c r="B581" s="61" t="s">
        <v>0</v>
      </c>
      <c r="C581" s="38"/>
      <c r="D581" s="101">
        <f>SUM(D524:D580)</f>
        <v>691412.1699999998</v>
      </c>
      <c r="E581" s="350"/>
    </row>
    <row r="582" spans="1:5" s="6" customFormat="1" ht="14.25" customHeight="1">
      <c r="A582" s="424" t="s">
        <v>112</v>
      </c>
      <c r="B582" s="424"/>
      <c r="C582" s="424"/>
      <c r="D582" s="424"/>
      <c r="E582" s="350"/>
    </row>
    <row r="583" spans="1:5" s="6" customFormat="1" ht="14.25" customHeight="1">
      <c r="A583" s="426" t="s">
        <v>426</v>
      </c>
      <c r="B583" s="426"/>
      <c r="C583" s="426"/>
      <c r="D583" s="426"/>
      <c r="E583" s="350"/>
    </row>
    <row r="584" spans="1:5" s="6" customFormat="1" ht="14.25" customHeight="1">
      <c r="A584" s="2">
        <v>1</v>
      </c>
      <c r="B584" s="20" t="s">
        <v>818</v>
      </c>
      <c r="C584" s="2">
        <v>2016</v>
      </c>
      <c r="D584" s="145">
        <v>2700</v>
      </c>
      <c r="E584" s="350"/>
    </row>
    <row r="585" spans="1:5" s="6" customFormat="1" ht="14.25" customHeight="1">
      <c r="A585" s="2">
        <v>2</v>
      </c>
      <c r="B585" s="20" t="s">
        <v>819</v>
      </c>
      <c r="C585" s="2">
        <v>2016</v>
      </c>
      <c r="D585" s="145">
        <v>2800</v>
      </c>
      <c r="E585" s="350"/>
    </row>
    <row r="586" spans="1:5" s="6" customFormat="1" ht="14.25" customHeight="1">
      <c r="A586" s="2">
        <v>3</v>
      </c>
      <c r="B586" s="20" t="s">
        <v>820</v>
      </c>
      <c r="C586" s="2">
        <v>2016</v>
      </c>
      <c r="D586" s="145">
        <v>500</v>
      </c>
      <c r="E586" s="350"/>
    </row>
    <row r="587" spans="1:5" s="6" customFormat="1" ht="14.25" customHeight="1">
      <c r="A587" s="2">
        <v>4</v>
      </c>
      <c r="B587" s="20" t="s">
        <v>821</v>
      </c>
      <c r="C587" s="2">
        <v>2017</v>
      </c>
      <c r="D587" s="145">
        <v>2900</v>
      </c>
      <c r="E587" s="350"/>
    </row>
    <row r="588" spans="1:5" s="6" customFormat="1" ht="14.25" customHeight="1">
      <c r="A588" s="2">
        <v>5</v>
      </c>
      <c r="B588" s="20" t="s">
        <v>822</v>
      </c>
      <c r="C588" s="2">
        <v>2017</v>
      </c>
      <c r="D588" s="145">
        <v>2900</v>
      </c>
      <c r="E588" s="350"/>
    </row>
    <row r="589" spans="1:5" s="6" customFormat="1" ht="14.25" customHeight="1">
      <c r="A589" s="2">
        <v>6</v>
      </c>
      <c r="B589" s="20" t="s">
        <v>823</v>
      </c>
      <c r="C589" s="2">
        <v>2017</v>
      </c>
      <c r="D589" s="145">
        <v>980</v>
      </c>
      <c r="E589" s="350"/>
    </row>
    <row r="590" spans="1:5" s="6" customFormat="1" ht="14.25" customHeight="1">
      <c r="A590" s="2">
        <v>7</v>
      </c>
      <c r="B590" s="20" t="s">
        <v>824</v>
      </c>
      <c r="C590" s="2">
        <v>2017</v>
      </c>
      <c r="D590" s="145">
        <v>980</v>
      </c>
      <c r="E590" s="350"/>
    </row>
    <row r="591" spans="1:5" s="6" customFormat="1" ht="14.25" customHeight="1">
      <c r="A591" s="2">
        <v>8</v>
      </c>
      <c r="B591" s="20" t="s">
        <v>825</v>
      </c>
      <c r="C591" s="2">
        <v>2018</v>
      </c>
      <c r="D591" s="145">
        <v>546</v>
      </c>
      <c r="E591" s="350"/>
    </row>
    <row r="592" spans="1:5" s="6" customFormat="1" ht="14.25" customHeight="1">
      <c r="A592" s="2">
        <v>9</v>
      </c>
      <c r="B592" s="20" t="s">
        <v>826</v>
      </c>
      <c r="C592" s="2">
        <v>2019</v>
      </c>
      <c r="D592" s="145">
        <v>3469.1</v>
      </c>
      <c r="E592" s="350"/>
    </row>
    <row r="593" spans="1:5" s="6" customFormat="1" ht="14.25" customHeight="1">
      <c r="A593" s="2">
        <v>10</v>
      </c>
      <c r="B593" s="20" t="s">
        <v>827</v>
      </c>
      <c r="C593" s="2">
        <v>2019</v>
      </c>
      <c r="D593" s="145">
        <v>3169.53</v>
      </c>
      <c r="E593" s="350"/>
    </row>
    <row r="594" spans="1:5" s="6" customFormat="1" ht="14.25" customHeight="1">
      <c r="A594" s="2">
        <v>11</v>
      </c>
      <c r="B594" s="20" t="s">
        <v>828</v>
      </c>
      <c r="C594" s="2">
        <v>2019</v>
      </c>
      <c r="D594" s="145">
        <v>3168.71</v>
      </c>
      <c r="E594" s="350"/>
    </row>
    <row r="595" spans="1:5" s="6" customFormat="1" ht="14.25" customHeight="1">
      <c r="A595" s="2">
        <v>12</v>
      </c>
      <c r="B595" s="20" t="s">
        <v>829</v>
      </c>
      <c r="C595" s="2">
        <v>2019</v>
      </c>
      <c r="D595" s="145">
        <v>645</v>
      </c>
      <c r="E595" s="350"/>
    </row>
    <row r="596" spans="1:5" s="6" customFormat="1" ht="14.25" customHeight="1">
      <c r="A596" s="2">
        <v>13</v>
      </c>
      <c r="B596" s="20" t="s">
        <v>830</v>
      </c>
      <c r="C596" s="2">
        <v>2020</v>
      </c>
      <c r="D596" s="145">
        <v>530.27</v>
      </c>
      <c r="E596" s="350"/>
    </row>
    <row r="597" spans="1:5" s="6" customFormat="1" ht="14.25" customHeight="1">
      <c r="A597" s="2">
        <v>14</v>
      </c>
      <c r="B597" s="20" t="s">
        <v>831</v>
      </c>
      <c r="C597" s="2">
        <v>2020</v>
      </c>
      <c r="D597" s="145">
        <v>530.27</v>
      </c>
      <c r="E597" s="350"/>
    </row>
    <row r="598" spans="1:5" s="6" customFormat="1" ht="14.25" customHeight="1">
      <c r="A598" s="29"/>
      <c r="B598" s="61" t="s">
        <v>0</v>
      </c>
      <c r="C598" s="38"/>
      <c r="D598" s="101">
        <f>SUM(D584:D597)</f>
        <v>25818.879999999997</v>
      </c>
      <c r="E598" s="350"/>
    </row>
    <row r="599" spans="1:5" s="6" customFormat="1" ht="14.25" customHeight="1">
      <c r="A599" s="427" t="s">
        <v>428</v>
      </c>
      <c r="B599" s="427"/>
      <c r="C599" s="427"/>
      <c r="D599" s="428"/>
      <c r="E599" s="350"/>
    </row>
    <row r="600" spans="1:5" s="6" customFormat="1" ht="14.25" customHeight="1">
      <c r="A600" s="2">
        <v>1</v>
      </c>
      <c r="B600" s="20" t="s">
        <v>832</v>
      </c>
      <c r="C600" s="2">
        <v>2019</v>
      </c>
      <c r="D600" s="145">
        <v>9363.99</v>
      </c>
      <c r="E600" s="350"/>
    </row>
    <row r="601" spans="1:5" s="6" customFormat="1" ht="14.25" customHeight="1">
      <c r="A601" s="2">
        <v>2</v>
      </c>
      <c r="B601" s="20" t="s">
        <v>833</v>
      </c>
      <c r="C601" s="2">
        <v>2019</v>
      </c>
      <c r="D601" s="145">
        <v>9964.86</v>
      </c>
      <c r="E601" s="350"/>
    </row>
    <row r="602" spans="1:5" s="6" customFormat="1" ht="14.25" customHeight="1">
      <c r="A602" s="29"/>
      <c r="B602" s="61" t="s">
        <v>0</v>
      </c>
      <c r="C602" s="38"/>
      <c r="D602" s="101">
        <f>SUM(D600:D601)</f>
        <v>19328.85</v>
      </c>
      <c r="E602" s="350"/>
    </row>
    <row r="603" spans="1:5" s="6" customFormat="1" ht="14.25" customHeight="1">
      <c r="A603" s="424" t="s">
        <v>101</v>
      </c>
      <c r="B603" s="424"/>
      <c r="C603" s="424"/>
      <c r="D603" s="424"/>
      <c r="E603" s="350"/>
    </row>
    <row r="604" spans="1:5" s="6" customFormat="1" ht="14.25" customHeight="1">
      <c r="A604" s="426" t="s">
        <v>426</v>
      </c>
      <c r="B604" s="426"/>
      <c r="C604" s="426"/>
      <c r="D604" s="426"/>
      <c r="E604" s="350"/>
    </row>
    <row r="605" spans="1:5" s="6" customFormat="1" ht="14.25" customHeight="1">
      <c r="A605" s="2">
        <v>1</v>
      </c>
      <c r="B605" s="20" t="s">
        <v>888</v>
      </c>
      <c r="C605" s="2">
        <v>2016</v>
      </c>
      <c r="D605" s="133">
        <v>1050</v>
      </c>
      <c r="E605" s="350"/>
    </row>
    <row r="606" spans="1:5" s="6" customFormat="1" ht="14.25" customHeight="1">
      <c r="A606" s="2">
        <v>2</v>
      </c>
      <c r="B606" s="20" t="s">
        <v>669</v>
      </c>
      <c r="C606" s="2">
        <v>2016</v>
      </c>
      <c r="D606" s="133">
        <v>1450</v>
      </c>
      <c r="E606" s="350"/>
    </row>
    <row r="607" spans="1:5" s="6" customFormat="1" ht="14.25" customHeight="1">
      <c r="A607" s="2">
        <v>3</v>
      </c>
      <c r="B607" s="20" t="s">
        <v>847</v>
      </c>
      <c r="C607" s="2">
        <v>2016</v>
      </c>
      <c r="D607" s="133">
        <v>1030</v>
      </c>
      <c r="E607" s="350"/>
    </row>
    <row r="608" spans="1:5" s="6" customFormat="1" ht="14.25" customHeight="1">
      <c r="A608" s="2">
        <v>4</v>
      </c>
      <c r="B608" s="20" t="s">
        <v>848</v>
      </c>
      <c r="C608" s="2">
        <v>2016</v>
      </c>
      <c r="D608" s="133">
        <v>2690</v>
      </c>
      <c r="E608" s="350"/>
    </row>
    <row r="609" spans="1:5" s="6" customFormat="1" ht="14.25" customHeight="1">
      <c r="A609" s="2">
        <v>5</v>
      </c>
      <c r="B609" s="20" t="s">
        <v>849</v>
      </c>
      <c r="C609" s="2">
        <v>2016</v>
      </c>
      <c r="D609" s="133">
        <v>5998</v>
      </c>
      <c r="E609" s="350"/>
    </row>
    <row r="610" spans="1:5" s="6" customFormat="1" ht="14.25" customHeight="1">
      <c r="A610" s="2">
        <v>6</v>
      </c>
      <c r="B610" s="20" t="s">
        <v>850</v>
      </c>
      <c r="C610" s="2">
        <v>2016</v>
      </c>
      <c r="D610" s="133">
        <v>1999</v>
      </c>
      <c r="E610" s="350"/>
    </row>
    <row r="611" spans="1:5" s="6" customFormat="1" ht="14.25" customHeight="1">
      <c r="A611" s="2">
        <v>7</v>
      </c>
      <c r="B611" s="20" t="s">
        <v>851</v>
      </c>
      <c r="C611" s="2">
        <v>2017</v>
      </c>
      <c r="D611" s="133">
        <v>1299</v>
      </c>
      <c r="E611" s="350"/>
    </row>
    <row r="612" spans="1:5" s="6" customFormat="1" ht="14.25" customHeight="1">
      <c r="A612" s="2">
        <v>8</v>
      </c>
      <c r="B612" s="20" t="s">
        <v>852</v>
      </c>
      <c r="C612" s="2">
        <v>2017</v>
      </c>
      <c r="D612" s="133">
        <v>1599</v>
      </c>
      <c r="E612" s="350"/>
    </row>
    <row r="613" spans="1:5" s="6" customFormat="1" ht="14.25" customHeight="1">
      <c r="A613" s="2">
        <v>9</v>
      </c>
      <c r="B613" s="20" t="s">
        <v>853</v>
      </c>
      <c r="C613" s="2">
        <v>2017</v>
      </c>
      <c r="D613" s="133">
        <v>1350</v>
      </c>
      <c r="E613" s="350"/>
    </row>
    <row r="614" spans="1:5" s="6" customFormat="1" ht="14.25" customHeight="1">
      <c r="A614" s="2">
        <v>10</v>
      </c>
      <c r="B614" s="20" t="s">
        <v>846</v>
      </c>
      <c r="C614" s="2">
        <v>2017</v>
      </c>
      <c r="D614" s="133">
        <v>2850</v>
      </c>
      <c r="E614" s="350"/>
    </row>
    <row r="615" spans="1:5" s="6" customFormat="1" ht="14.25" customHeight="1">
      <c r="A615" s="2">
        <v>11</v>
      </c>
      <c r="B615" s="20" t="s">
        <v>846</v>
      </c>
      <c r="C615" s="2">
        <v>2017</v>
      </c>
      <c r="D615" s="133">
        <v>2849.99</v>
      </c>
      <c r="E615" s="350"/>
    </row>
    <row r="616" spans="1:5" s="6" customFormat="1" ht="14.25" customHeight="1">
      <c r="A616" s="2">
        <v>12</v>
      </c>
      <c r="B616" s="20" t="s">
        <v>617</v>
      </c>
      <c r="C616" s="2">
        <v>2017</v>
      </c>
      <c r="D616" s="133">
        <v>1850.01</v>
      </c>
      <c r="E616" s="350"/>
    </row>
    <row r="617" spans="1:5" s="6" customFormat="1" ht="14.25" customHeight="1">
      <c r="A617" s="2">
        <v>13</v>
      </c>
      <c r="B617" s="20" t="s">
        <v>853</v>
      </c>
      <c r="C617" s="2">
        <v>2018</v>
      </c>
      <c r="D617" s="133">
        <v>1349</v>
      </c>
      <c r="E617" s="350"/>
    </row>
    <row r="618" spans="1:5" s="6" customFormat="1" ht="14.25" customHeight="1">
      <c r="A618" s="2">
        <v>14</v>
      </c>
      <c r="B618" s="20" t="s">
        <v>853</v>
      </c>
      <c r="C618" s="2">
        <v>2019</v>
      </c>
      <c r="D618" s="133">
        <v>1390</v>
      </c>
      <c r="E618" s="350"/>
    </row>
    <row r="619" spans="1:5" s="6" customFormat="1" ht="14.25" customHeight="1">
      <c r="A619" s="2">
        <v>15</v>
      </c>
      <c r="B619" s="20" t="s">
        <v>854</v>
      </c>
      <c r="C619" s="2">
        <v>2019</v>
      </c>
      <c r="D619" s="133">
        <v>2509.2</v>
      </c>
      <c r="E619" s="350"/>
    </row>
    <row r="620" spans="1:5" s="6" customFormat="1" ht="14.25" customHeight="1">
      <c r="A620" s="2">
        <v>16</v>
      </c>
      <c r="B620" s="20" t="s">
        <v>855</v>
      </c>
      <c r="C620" s="2">
        <v>2019</v>
      </c>
      <c r="D620" s="133">
        <v>1550</v>
      </c>
      <c r="E620" s="350"/>
    </row>
    <row r="621" spans="1:5" s="6" customFormat="1" ht="14.25" customHeight="1">
      <c r="A621" s="2">
        <v>17</v>
      </c>
      <c r="B621" s="20" t="s">
        <v>855</v>
      </c>
      <c r="C621" s="2">
        <v>2019</v>
      </c>
      <c r="D621" s="133">
        <v>1599</v>
      </c>
      <c r="E621" s="350"/>
    </row>
    <row r="622" spans="1:5" s="6" customFormat="1" ht="14.25" customHeight="1">
      <c r="A622" s="2">
        <v>18</v>
      </c>
      <c r="B622" s="20" t="s">
        <v>856</v>
      </c>
      <c r="C622" s="2">
        <v>2019</v>
      </c>
      <c r="D622" s="133">
        <v>7257</v>
      </c>
      <c r="E622" s="350"/>
    </row>
    <row r="623" spans="1:5" s="6" customFormat="1" ht="14.25" customHeight="1">
      <c r="A623" s="2">
        <v>19</v>
      </c>
      <c r="B623" s="20" t="s">
        <v>856</v>
      </c>
      <c r="C623" s="2">
        <v>2019</v>
      </c>
      <c r="D623" s="133">
        <v>7257</v>
      </c>
      <c r="E623" s="350"/>
    </row>
    <row r="624" spans="1:5" s="6" customFormat="1" ht="14.25" customHeight="1">
      <c r="A624" s="2">
        <v>20</v>
      </c>
      <c r="B624" s="20" t="s">
        <v>856</v>
      </c>
      <c r="C624" s="2">
        <v>2019</v>
      </c>
      <c r="D624" s="133">
        <v>7257</v>
      </c>
      <c r="E624" s="350"/>
    </row>
    <row r="625" spans="1:5" s="6" customFormat="1" ht="14.25" customHeight="1">
      <c r="A625" s="2">
        <v>21</v>
      </c>
      <c r="B625" s="20" t="s">
        <v>857</v>
      </c>
      <c r="C625" s="2">
        <v>2019</v>
      </c>
      <c r="D625" s="133">
        <v>1823.02</v>
      </c>
      <c r="E625" s="350"/>
    </row>
    <row r="626" spans="1:5" s="6" customFormat="1" ht="14.25" customHeight="1">
      <c r="A626" s="2">
        <v>22</v>
      </c>
      <c r="B626" s="20" t="s">
        <v>857</v>
      </c>
      <c r="C626" s="2">
        <v>2019</v>
      </c>
      <c r="D626" s="133">
        <v>1823.02</v>
      </c>
      <c r="E626" s="350"/>
    </row>
    <row r="627" spans="1:5" s="6" customFormat="1" ht="14.25" customHeight="1">
      <c r="A627" s="2">
        <v>23</v>
      </c>
      <c r="B627" s="20" t="s">
        <v>857</v>
      </c>
      <c r="C627" s="2">
        <v>2019</v>
      </c>
      <c r="D627" s="133">
        <v>1823.01</v>
      </c>
      <c r="E627" s="350"/>
    </row>
    <row r="628" spans="1:5" s="6" customFormat="1" ht="14.25" customHeight="1">
      <c r="A628" s="2">
        <v>24</v>
      </c>
      <c r="B628" s="20" t="s">
        <v>858</v>
      </c>
      <c r="C628" s="2">
        <v>2019</v>
      </c>
      <c r="D628" s="133">
        <v>1537.5</v>
      </c>
      <c r="E628" s="350"/>
    </row>
    <row r="629" spans="1:5" s="6" customFormat="1" ht="14.25" customHeight="1">
      <c r="A629" s="2">
        <v>25</v>
      </c>
      <c r="B629" s="20" t="s">
        <v>846</v>
      </c>
      <c r="C629" s="2">
        <v>2019</v>
      </c>
      <c r="D629" s="133">
        <v>2805.63</v>
      </c>
      <c r="E629" s="350"/>
    </row>
    <row r="630" spans="1:5" s="6" customFormat="1" ht="14.25" customHeight="1">
      <c r="A630" s="2">
        <v>26</v>
      </c>
      <c r="B630" s="20" t="s">
        <v>859</v>
      </c>
      <c r="C630" s="2">
        <v>2019</v>
      </c>
      <c r="D630" s="133">
        <v>2783</v>
      </c>
      <c r="E630" s="350"/>
    </row>
    <row r="631" spans="1:5" s="6" customFormat="1" ht="14.25" customHeight="1">
      <c r="A631" s="2">
        <v>27</v>
      </c>
      <c r="B631" s="20" t="s">
        <v>860</v>
      </c>
      <c r="C631" s="2">
        <v>2019</v>
      </c>
      <c r="D631" s="133">
        <v>3590</v>
      </c>
      <c r="E631" s="350"/>
    </row>
    <row r="632" spans="1:5" s="6" customFormat="1" ht="14.25" customHeight="1">
      <c r="A632" s="2">
        <v>28</v>
      </c>
      <c r="B632" s="20" t="s">
        <v>861</v>
      </c>
      <c r="C632" s="2">
        <v>2019</v>
      </c>
      <c r="D632" s="133">
        <v>2669</v>
      </c>
      <c r="E632" s="350"/>
    </row>
    <row r="633" spans="1:5" s="6" customFormat="1" ht="14.25" customHeight="1">
      <c r="A633" s="2">
        <v>29</v>
      </c>
      <c r="B633" s="20" t="s">
        <v>862</v>
      </c>
      <c r="C633" s="2">
        <v>2020</v>
      </c>
      <c r="D633" s="133">
        <v>1070</v>
      </c>
      <c r="E633" s="350"/>
    </row>
    <row r="634" spans="1:5" s="6" customFormat="1" ht="14.25" customHeight="1">
      <c r="A634" s="2">
        <v>30</v>
      </c>
      <c r="B634" s="20" t="s">
        <v>846</v>
      </c>
      <c r="C634" s="2">
        <v>2020</v>
      </c>
      <c r="D634" s="133">
        <v>2335.77</v>
      </c>
      <c r="E634" s="350"/>
    </row>
    <row r="635" spans="1:5" s="6" customFormat="1" ht="14.25" customHeight="1">
      <c r="A635" s="2">
        <v>31</v>
      </c>
      <c r="B635" s="20" t="s">
        <v>846</v>
      </c>
      <c r="C635" s="2">
        <v>2020</v>
      </c>
      <c r="D635" s="133">
        <v>2335.77</v>
      </c>
      <c r="E635" s="350"/>
    </row>
    <row r="636" spans="1:5" s="6" customFormat="1" ht="14.25" customHeight="1">
      <c r="A636" s="29"/>
      <c r="B636" s="61" t="s">
        <v>0</v>
      </c>
      <c r="C636" s="38"/>
      <c r="D636" s="101">
        <f>SUM(D605:D635)</f>
        <v>80778.92</v>
      </c>
      <c r="E636" s="350"/>
    </row>
    <row r="637" spans="1:5" s="6" customFormat="1" ht="14.25" customHeight="1">
      <c r="A637" s="429" t="s">
        <v>427</v>
      </c>
      <c r="B637" s="429"/>
      <c r="C637" s="429"/>
      <c r="D637" s="429"/>
      <c r="E637" s="350"/>
    </row>
    <row r="638" spans="1:5" s="6" customFormat="1" ht="14.25" customHeight="1">
      <c r="A638" s="2">
        <v>1</v>
      </c>
      <c r="B638" s="228" t="s">
        <v>863</v>
      </c>
      <c r="C638" s="123">
        <v>2016</v>
      </c>
      <c r="D638" s="340">
        <v>1440</v>
      </c>
      <c r="E638" s="350"/>
    </row>
    <row r="639" spans="1:5" s="6" customFormat="1" ht="14.25" customHeight="1">
      <c r="A639" s="2">
        <v>2</v>
      </c>
      <c r="B639" s="228" t="s">
        <v>529</v>
      </c>
      <c r="C639" s="123">
        <v>2017</v>
      </c>
      <c r="D639" s="340">
        <v>3499.01</v>
      </c>
      <c r="E639" s="350"/>
    </row>
    <row r="640" spans="1:5" s="6" customFormat="1" ht="14.25" customHeight="1">
      <c r="A640" s="2">
        <v>3</v>
      </c>
      <c r="B640" s="228" t="s">
        <v>527</v>
      </c>
      <c r="C640" s="123">
        <v>2017</v>
      </c>
      <c r="D640" s="340">
        <v>2850</v>
      </c>
      <c r="E640" s="350"/>
    </row>
    <row r="641" spans="1:5" s="6" customFormat="1" ht="14.25" customHeight="1">
      <c r="A641" s="2">
        <v>4</v>
      </c>
      <c r="B641" s="228" t="s">
        <v>864</v>
      </c>
      <c r="C641" s="123">
        <v>2019</v>
      </c>
      <c r="D641" s="340">
        <v>1049.01</v>
      </c>
      <c r="E641" s="350"/>
    </row>
    <row r="642" spans="1:5" s="6" customFormat="1" ht="14.25" customHeight="1">
      <c r="A642" s="29"/>
      <c r="B642" s="61" t="s">
        <v>0</v>
      </c>
      <c r="C642" s="38"/>
      <c r="D642" s="101">
        <f>SUM(D638:D641)</f>
        <v>8838.02</v>
      </c>
      <c r="E642" s="350"/>
    </row>
    <row r="643" spans="1:5" s="12" customFormat="1" ht="14.25" customHeight="1">
      <c r="A643" s="424" t="s">
        <v>134</v>
      </c>
      <c r="B643" s="424"/>
      <c r="C643" s="424"/>
      <c r="D643" s="424"/>
      <c r="E643" s="347"/>
    </row>
    <row r="644" spans="1:5" s="12" customFormat="1" ht="14.25" customHeight="1">
      <c r="A644" s="429" t="s">
        <v>427</v>
      </c>
      <c r="B644" s="429"/>
      <c r="C644" s="429"/>
      <c r="D644" s="429"/>
      <c r="E644" s="347"/>
    </row>
    <row r="645" spans="1:5" s="12" customFormat="1" ht="14.25" customHeight="1">
      <c r="A645" s="2">
        <v>1</v>
      </c>
      <c r="B645" s="230" t="s">
        <v>873</v>
      </c>
      <c r="C645" s="231">
        <v>2019</v>
      </c>
      <c r="D645" s="341">
        <v>2390</v>
      </c>
      <c r="E645" s="347"/>
    </row>
    <row r="646" spans="1:5" s="12" customFormat="1" ht="14.25" customHeight="1">
      <c r="A646" s="29"/>
      <c r="B646" s="61" t="s">
        <v>0</v>
      </c>
      <c r="C646" s="38"/>
      <c r="D646" s="101">
        <f>SUM(D645)</f>
        <v>2390</v>
      </c>
      <c r="E646" s="352"/>
    </row>
    <row r="647" spans="1:5" s="12" customFormat="1" ht="14.25" customHeight="1">
      <c r="A647" s="139"/>
      <c r="B647" s="98"/>
      <c r="C647" s="46"/>
      <c r="D647" s="104"/>
      <c r="E647" s="347"/>
    </row>
    <row r="648" spans="1:5" s="12" customFormat="1" ht="14.25" customHeight="1" thickBot="1">
      <c r="A648" s="132"/>
      <c r="B648" s="95"/>
      <c r="C648" s="47"/>
      <c r="D648" s="105"/>
      <c r="E648" s="347"/>
    </row>
    <row r="649" spans="1:5" s="12" customFormat="1" ht="14.25" customHeight="1">
      <c r="A649" s="132"/>
      <c r="B649" s="432" t="s">
        <v>31</v>
      </c>
      <c r="C649" s="433"/>
      <c r="D649" s="336">
        <f>SUM(D201,D253,D282,D311,D337,D361,D406,D462,D494,D522,D598,D636)</f>
        <v>1579183.1100000006</v>
      </c>
      <c r="E649" s="347"/>
    </row>
    <row r="650" spans="1:5" s="12" customFormat="1" ht="14.25" customHeight="1">
      <c r="A650" s="132"/>
      <c r="B650" s="434" t="s">
        <v>32</v>
      </c>
      <c r="C650" s="435"/>
      <c r="D650" s="337">
        <f>SUM(D242,D259,D307,D331,D341,D378,D426,D476,D507,D581,D642,D646)</f>
        <v>1379052.1799999997</v>
      </c>
      <c r="E650" s="347"/>
    </row>
    <row r="651" spans="1:5" s="12" customFormat="1" ht="14.25" customHeight="1" thickBot="1">
      <c r="A651" s="132"/>
      <c r="B651" s="430" t="s">
        <v>33</v>
      </c>
      <c r="C651" s="431"/>
      <c r="D651" s="338">
        <f>SUM(D245,D510,D602)</f>
        <v>31213.659999999996</v>
      </c>
      <c r="E651" s="347"/>
    </row>
    <row r="652" spans="1:5" s="12" customFormat="1" ht="14.25" customHeight="1" thickBot="1">
      <c r="A652" s="132"/>
      <c r="B652" s="95"/>
      <c r="C652" s="47"/>
      <c r="D652" s="105"/>
      <c r="E652" s="347"/>
    </row>
    <row r="653" spans="1:6" s="12" customFormat="1" ht="14.25" customHeight="1" thickBot="1">
      <c r="A653" s="132"/>
      <c r="B653" s="422" t="s">
        <v>0</v>
      </c>
      <c r="C653" s="423"/>
      <c r="D653" s="353">
        <f>SUM(D649:D651)</f>
        <v>2989448.95</v>
      </c>
      <c r="E653" s="355"/>
      <c r="F653" s="342"/>
    </row>
    <row r="654" spans="1:6" s="12" customFormat="1" ht="30.75" customHeight="1" thickBot="1">
      <c r="A654" s="132"/>
      <c r="B654" s="436" t="s">
        <v>921</v>
      </c>
      <c r="C654" s="437"/>
      <c r="D654" s="354">
        <f>SUM(D377,D424,D473:D475,D506,D580)</f>
        <v>77569.44999999998</v>
      </c>
      <c r="E654" s="355"/>
      <c r="F654" s="342"/>
    </row>
    <row r="655" spans="1:5" s="12" customFormat="1" ht="14.25" customHeight="1">
      <c r="A655" s="132"/>
      <c r="B655" s="95"/>
      <c r="C655" s="48"/>
      <c r="D655" s="105"/>
      <c r="E655" s="347"/>
    </row>
    <row r="656" spans="1:5" s="12" customFormat="1" ht="14.25" customHeight="1">
      <c r="A656" s="132"/>
      <c r="B656" s="95"/>
      <c r="C656" s="48"/>
      <c r="D656" s="105"/>
      <c r="E656" s="347"/>
    </row>
    <row r="657" spans="1:4" ht="14.25" customHeight="1">
      <c r="A657" s="132"/>
      <c r="C657" s="48"/>
      <c r="D657" s="105"/>
    </row>
    <row r="658" spans="1:5" s="15" customFormat="1" ht="14.25" customHeight="1">
      <c r="A658" s="132"/>
      <c r="B658" s="95"/>
      <c r="C658" s="48"/>
      <c r="D658" s="105"/>
      <c r="E658" s="348"/>
    </row>
    <row r="659" spans="1:5" s="15" customFormat="1" ht="14.25" customHeight="1">
      <c r="A659" s="132"/>
      <c r="B659" s="95"/>
      <c r="C659" s="47"/>
      <c r="D659" s="105"/>
      <c r="E659" s="348"/>
    </row>
    <row r="660" spans="1:5" s="15" customFormat="1" ht="14.25" customHeight="1">
      <c r="A660" s="132"/>
      <c r="B660" s="95"/>
      <c r="C660" s="47"/>
      <c r="D660" s="105"/>
      <c r="E660" s="348"/>
    </row>
    <row r="661" spans="1:4" ht="14.25" customHeight="1">
      <c r="A661" s="132"/>
      <c r="C661" s="47"/>
      <c r="D661" s="105"/>
    </row>
    <row r="662" spans="1:5" s="6" customFormat="1" ht="14.25" customHeight="1">
      <c r="A662" s="132"/>
      <c r="B662" s="95"/>
      <c r="C662" s="47"/>
      <c r="D662" s="105"/>
      <c r="E662" s="350"/>
    </row>
    <row r="663" spans="1:5" s="6" customFormat="1" ht="14.25" customHeight="1">
      <c r="A663" s="132"/>
      <c r="B663" s="95"/>
      <c r="C663" s="47"/>
      <c r="D663" s="105"/>
      <c r="E663" s="350"/>
    </row>
    <row r="664" spans="1:4" ht="14.25" customHeight="1">
      <c r="A664" s="132"/>
      <c r="C664" s="47"/>
      <c r="D664" s="105"/>
    </row>
    <row r="665" spans="1:5" s="12" customFormat="1" ht="14.25" customHeight="1">
      <c r="A665" s="132"/>
      <c r="B665" s="95"/>
      <c r="C665" s="47"/>
      <c r="D665" s="105"/>
      <c r="E665" s="347"/>
    </row>
    <row r="666" spans="1:5" s="12" customFormat="1" ht="14.25" customHeight="1">
      <c r="A666" s="132"/>
      <c r="B666" s="95"/>
      <c r="C666" s="47"/>
      <c r="D666" s="105"/>
      <c r="E666" s="347"/>
    </row>
    <row r="667" spans="1:5" s="12" customFormat="1" ht="14.25" customHeight="1">
      <c r="A667" s="132"/>
      <c r="B667" s="95"/>
      <c r="C667" s="47"/>
      <c r="D667" s="105"/>
      <c r="E667" s="347"/>
    </row>
    <row r="668" spans="1:5" s="12" customFormat="1" ht="14.25" customHeight="1">
      <c r="A668" s="132"/>
      <c r="B668" s="95"/>
      <c r="C668" s="47"/>
      <c r="D668" s="105"/>
      <c r="E668" s="347"/>
    </row>
    <row r="669" spans="1:5" s="12" customFormat="1" ht="14.25" customHeight="1">
      <c r="A669" s="132"/>
      <c r="B669" s="95"/>
      <c r="C669" s="47"/>
      <c r="D669" s="105"/>
      <c r="E669" s="347"/>
    </row>
    <row r="670" spans="1:5" s="12" customFormat="1" ht="14.25" customHeight="1">
      <c r="A670" s="132"/>
      <c r="B670" s="95"/>
      <c r="C670" s="47"/>
      <c r="D670" s="105"/>
      <c r="E670" s="347"/>
    </row>
    <row r="671" spans="1:5" s="12" customFormat="1" ht="14.25" customHeight="1">
      <c r="A671" s="132"/>
      <c r="B671" s="95"/>
      <c r="C671" s="47"/>
      <c r="D671" s="105"/>
      <c r="E671" s="347"/>
    </row>
    <row r="672" spans="1:5" s="12" customFormat="1" ht="14.25" customHeight="1">
      <c r="A672" s="132"/>
      <c r="B672" s="95"/>
      <c r="C672" s="47"/>
      <c r="D672" s="105"/>
      <c r="E672" s="347"/>
    </row>
    <row r="673" spans="1:5" s="12" customFormat="1" ht="14.25" customHeight="1">
      <c r="A673" s="132"/>
      <c r="B673" s="95"/>
      <c r="C673" s="47"/>
      <c r="D673" s="105"/>
      <c r="E673" s="347"/>
    </row>
    <row r="674" spans="1:5" s="12" customFormat="1" ht="14.25" customHeight="1">
      <c r="A674" s="132"/>
      <c r="B674" s="95"/>
      <c r="C674" s="47"/>
      <c r="D674" s="105"/>
      <c r="E674" s="347"/>
    </row>
    <row r="675" spans="1:5" s="6" customFormat="1" ht="14.25" customHeight="1">
      <c r="A675" s="132"/>
      <c r="B675" s="95"/>
      <c r="C675" s="47"/>
      <c r="D675" s="105"/>
      <c r="E675" s="350"/>
    </row>
    <row r="676" spans="1:4" ht="14.25" customHeight="1">
      <c r="A676" s="132"/>
      <c r="C676" s="47"/>
      <c r="D676" s="105"/>
    </row>
    <row r="677" spans="1:4" ht="14.25" customHeight="1">
      <c r="A677" s="132"/>
      <c r="C677" s="47"/>
      <c r="D677" s="105"/>
    </row>
    <row r="678" spans="1:4" ht="14.25" customHeight="1">
      <c r="A678" s="132"/>
      <c r="C678" s="47"/>
      <c r="D678" s="105"/>
    </row>
    <row r="679" spans="1:4" ht="14.25" customHeight="1">
      <c r="A679" s="132"/>
      <c r="C679" s="47"/>
      <c r="D679" s="105"/>
    </row>
    <row r="680" spans="1:4" ht="14.25" customHeight="1">
      <c r="A680" s="132"/>
      <c r="C680" s="47"/>
      <c r="D680" s="105"/>
    </row>
    <row r="681" spans="1:4" ht="14.25" customHeight="1">
      <c r="A681" s="132"/>
      <c r="C681" s="47"/>
      <c r="D681" s="105"/>
    </row>
    <row r="682" spans="1:4" ht="14.25" customHeight="1">
      <c r="A682" s="132"/>
      <c r="C682" s="47"/>
      <c r="D682" s="105"/>
    </row>
    <row r="683" spans="1:4" ht="14.25" customHeight="1">
      <c r="A683" s="132"/>
      <c r="C683" s="47"/>
      <c r="D683" s="105"/>
    </row>
    <row r="684" spans="1:4" ht="14.25" customHeight="1">
      <c r="A684" s="132"/>
      <c r="C684" s="47"/>
      <c r="D684" s="105"/>
    </row>
    <row r="685" spans="1:4" ht="14.25" customHeight="1">
      <c r="A685" s="132"/>
      <c r="C685" s="47"/>
      <c r="D685" s="105"/>
    </row>
    <row r="686" spans="1:4" ht="14.25" customHeight="1">
      <c r="A686" s="132"/>
      <c r="C686" s="47"/>
      <c r="D686" s="105"/>
    </row>
    <row r="687" spans="1:4" ht="14.25" customHeight="1">
      <c r="A687" s="132"/>
      <c r="C687" s="47"/>
      <c r="D687" s="105"/>
    </row>
    <row r="688" spans="1:4" ht="14.25" customHeight="1">
      <c r="A688" s="132"/>
      <c r="C688" s="47"/>
      <c r="D688" s="105"/>
    </row>
    <row r="689" spans="1:4" ht="14.25" customHeight="1">
      <c r="A689" s="132"/>
      <c r="C689" s="47"/>
      <c r="D689" s="105"/>
    </row>
    <row r="690" spans="1:4" ht="14.25" customHeight="1">
      <c r="A690" s="132"/>
      <c r="C690" s="47"/>
      <c r="D690" s="105"/>
    </row>
    <row r="691" spans="1:4" ht="14.25" customHeight="1">
      <c r="A691" s="132"/>
      <c r="C691" s="47"/>
      <c r="D691" s="105"/>
    </row>
    <row r="692" spans="1:4" ht="14.25" customHeight="1">
      <c r="A692" s="132"/>
      <c r="C692" s="47"/>
      <c r="D692" s="105"/>
    </row>
    <row r="693" spans="1:5" s="6" customFormat="1" ht="14.25" customHeight="1">
      <c r="A693" s="132"/>
      <c r="B693" s="95"/>
      <c r="C693" s="47"/>
      <c r="D693" s="105"/>
      <c r="E693" s="350"/>
    </row>
    <row r="694" spans="1:5" s="6" customFormat="1" ht="14.25" customHeight="1">
      <c r="A694" s="132"/>
      <c r="B694" s="95"/>
      <c r="C694" s="47"/>
      <c r="D694" s="105"/>
      <c r="E694" s="350"/>
    </row>
    <row r="695" spans="1:5" s="6" customFormat="1" ht="14.25" customHeight="1">
      <c r="A695" s="132"/>
      <c r="B695" s="95"/>
      <c r="C695" s="47"/>
      <c r="D695" s="105"/>
      <c r="E695" s="350"/>
    </row>
    <row r="696" spans="1:5" s="6" customFormat="1" ht="14.25" customHeight="1">
      <c r="A696" s="132"/>
      <c r="B696" s="95"/>
      <c r="C696" s="47"/>
      <c r="D696" s="105"/>
      <c r="E696" s="350"/>
    </row>
    <row r="697" spans="1:5" s="6" customFormat="1" ht="14.25" customHeight="1">
      <c r="A697" s="132"/>
      <c r="B697" s="95"/>
      <c r="C697" s="47"/>
      <c r="D697" s="105"/>
      <c r="E697" s="350"/>
    </row>
    <row r="698" spans="1:5" s="6" customFormat="1" ht="14.25" customHeight="1">
      <c r="A698" s="132"/>
      <c r="B698" s="95"/>
      <c r="C698" s="47"/>
      <c r="D698" s="105"/>
      <c r="E698" s="350"/>
    </row>
    <row r="699" spans="1:5" s="6" customFormat="1" ht="14.25" customHeight="1">
      <c r="A699" s="132"/>
      <c r="B699" s="95"/>
      <c r="C699" s="47"/>
      <c r="D699" s="105"/>
      <c r="E699" s="350"/>
    </row>
    <row r="700" spans="1:4" ht="14.25" customHeight="1">
      <c r="A700" s="132"/>
      <c r="C700" s="47"/>
      <c r="D700" s="105"/>
    </row>
    <row r="701" spans="1:5" s="12" customFormat="1" ht="14.25" customHeight="1">
      <c r="A701" s="132"/>
      <c r="B701" s="95"/>
      <c r="C701" s="47"/>
      <c r="D701" s="105"/>
      <c r="E701" s="347"/>
    </row>
    <row r="702" spans="1:5" s="12" customFormat="1" ht="14.25" customHeight="1">
      <c r="A702" s="132"/>
      <c r="B702" s="95"/>
      <c r="C702" s="47"/>
      <c r="D702" s="105"/>
      <c r="E702" s="347"/>
    </row>
    <row r="703" spans="1:5" s="12" customFormat="1" ht="14.25" customHeight="1">
      <c r="A703" s="132"/>
      <c r="B703" s="95"/>
      <c r="C703" s="47"/>
      <c r="D703" s="105"/>
      <c r="E703" s="347"/>
    </row>
    <row r="704" spans="1:5" s="12" customFormat="1" ht="14.25" customHeight="1">
      <c r="A704" s="132"/>
      <c r="B704" s="95"/>
      <c r="C704" s="47"/>
      <c r="D704" s="105"/>
      <c r="E704" s="347"/>
    </row>
    <row r="705" spans="1:5" s="12" customFormat="1" ht="14.25" customHeight="1">
      <c r="A705" s="132"/>
      <c r="B705" s="95"/>
      <c r="C705" s="47"/>
      <c r="D705" s="105"/>
      <c r="E705" s="347"/>
    </row>
    <row r="706" spans="1:5" s="12" customFormat="1" ht="14.25" customHeight="1">
      <c r="A706" s="132"/>
      <c r="B706" s="95"/>
      <c r="C706" s="47"/>
      <c r="D706" s="105"/>
      <c r="E706" s="347"/>
    </row>
    <row r="707" spans="1:5" s="12" customFormat="1" ht="14.25" customHeight="1">
      <c r="A707" s="132"/>
      <c r="B707" s="95"/>
      <c r="C707" s="47"/>
      <c r="D707" s="105"/>
      <c r="E707" s="347"/>
    </row>
    <row r="708" spans="1:5" s="12" customFormat="1" ht="14.25" customHeight="1">
      <c r="A708" s="132"/>
      <c r="B708" s="95"/>
      <c r="C708" s="47"/>
      <c r="D708" s="105"/>
      <c r="E708" s="347"/>
    </row>
    <row r="709" spans="1:4" ht="14.25" customHeight="1">
      <c r="A709" s="132"/>
      <c r="C709" s="47"/>
      <c r="D709" s="105"/>
    </row>
    <row r="710" spans="1:5" s="6" customFormat="1" ht="14.25" customHeight="1">
      <c r="A710" s="132"/>
      <c r="B710" s="95"/>
      <c r="C710" s="47"/>
      <c r="D710" s="105"/>
      <c r="E710" s="350"/>
    </row>
    <row r="711" spans="1:5" s="6" customFormat="1" ht="14.25" customHeight="1">
      <c r="A711" s="132"/>
      <c r="B711" s="95"/>
      <c r="C711" s="47"/>
      <c r="D711" s="105"/>
      <c r="E711" s="350"/>
    </row>
    <row r="712" spans="1:5" s="6" customFormat="1" ht="14.25" customHeight="1">
      <c r="A712" s="132"/>
      <c r="B712" s="95"/>
      <c r="C712" s="47"/>
      <c r="D712" s="105"/>
      <c r="E712" s="350"/>
    </row>
    <row r="713" spans="1:4" ht="14.25" customHeight="1">
      <c r="A713" s="132"/>
      <c r="C713" s="47"/>
      <c r="D713" s="105"/>
    </row>
    <row r="714" spans="1:5" s="6" customFormat="1" ht="14.25" customHeight="1">
      <c r="A714" s="132"/>
      <c r="B714" s="95"/>
      <c r="C714" s="47"/>
      <c r="D714" s="105"/>
      <c r="E714" s="350"/>
    </row>
    <row r="715" spans="1:5" s="6" customFormat="1" ht="14.25" customHeight="1">
      <c r="A715" s="132"/>
      <c r="B715" s="95"/>
      <c r="C715" s="47"/>
      <c r="D715" s="105"/>
      <c r="E715" s="350"/>
    </row>
    <row r="716" spans="1:5" s="6" customFormat="1" ht="14.25" customHeight="1">
      <c r="A716" s="132"/>
      <c r="B716" s="95"/>
      <c r="C716" s="47"/>
      <c r="D716" s="105"/>
      <c r="E716" s="350"/>
    </row>
    <row r="717" spans="1:5" s="6" customFormat="1" ht="14.25" customHeight="1">
      <c r="A717" s="132"/>
      <c r="B717" s="95"/>
      <c r="C717" s="47"/>
      <c r="D717" s="105"/>
      <c r="E717" s="350"/>
    </row>
    <row r="718" spans="1:5" s="6" customFormat="1" ht="14.25" customHeight="1">
      <c r="A718" s="132"/>
      <c r="B718" s="95"/>
      <c r="C718" s="47"/>
      <c r="D718" s="105"/>
      <c r="E718" s="350"/>
    </row>
    <row r="719" spans="1:5" s="6" customFormat="1" ht="14.25" customHeight="1">
      <c r="A719" s="132"/>
      <c r="B719" s="95"/>
      <c r="C719" s="47"/>
      <c r="D719" s="105"/>
      <c r="E719" s="350"/>
    </row>
    <row r="720" spans="1:4" ht="14.25" customHeight="1">
      <c r="A720" s="132"/>
      <c r="C720" s="47"/>
      <c r="D720" s="105"/>
    </row>
    <row r="721" spans="1:4" ht="14.25" customHeight="1">
      <c r="A721" s="132"/>
      <c r="C721" s="47"/>
      <c r="D721" s="105"/>
    </row>
    <row r="722" spans="1:4" ht="14.25" customHeight="1">
      <c r="A722" s="132"/>
      <c r="C722" s="47"/>
      <c r="D722" s="105"/>
    </row>
    <row r="723" spans="1:4" ht="14.25" customHeight="1">
      <c r="A723" s="132"/>
      <c r="C723" s="47"/>
      <c r="D723" s="105"/>
    </row>
    <row r="724" spans="1:4" ht="14.25" customHeight="1">
      <c r="A724" s="132"/>
      <c r="C724" s="47"/>
      <c r="D724" s="105"/>
    </row>
    <row r="725" spans="1:4" ht="14.25" customHeight="1">
      <c r="A725" s="132"/>
      <c r="C725" s="47"/>
      <c r="D725" s="105"/>
    </row>
    <row r="726" spans="1:4" ht="14.25" customHeight="1">
      <c r="A726" s="132"/>
      <c r="C726" s="47"/>
      <c r="D726" s="105"/>
    </row>
    <row r="727" spans="1:4" ht="14.25" customHeight="1">
      <c r="A727" s="132"/>
      <c r="C727" s="47"/>
      <c r="D727" s="105"/>
    </row>
    <row r="728" spans="1:4" ht="14.25" customHeight="1">
      <c r="A728" s="132"/>
      <c r="C728" s="47"/>
      <c r="D728" s="105"/>
    </row>
    <row r="729" spans="1:4" ht="14.25" customHeight="1">
      <c r="A729" s="132"/>
      <c r="C729" s="47"/>
      <c r="D729" s="105"/>
    </row>
    <row r="730" spans="1:4" ht="14.25" customHeight="1">
      <c r="A730" s="132"/>
      <c r="C730" s="47"/>
      <c r="D730" s="105"/>
    </row>
    <row r="731" spans="1:4" ht="14.25" customHeight="1">
      <c r="A731" s="132"/>
      <c r="C731" s="47"/>
      <c r="D731" s="105"/>
    </row>
    <row r="732" spans="1:4" ht="14.25" customHeight="1">
      <c r="A732" s="132"/>
      <c r="C732" s="47"/>
      <c r="D732" s="105"/>
    </row>
    <row r="733" spans="1:4" ht="14.25" customHeight="1">
      <c r="A733" s="132"/>
      <c r="C733" s="47"/>
      <c r="D733" s="105"/>
    </row>
    <row r="734" spans="1:4" ht="14.25" customHeight="1">
      <c r="A734" s="132"/>
      <c r="C734" s="47"/>
      <c r="D734" s="105"/>
    </row>
    <row r="735" spans="1:4" ht="14.25" customHeight="1">
      <c r="A735" s="132"/>
      <c r="C735" s="47"/>
      <c r="D735" s="105"/>
    </row>
    <row r="736" spans="1:4" ht="14.25" customHeight="1">
      <c r="A736" s="132"/>
      <c r="C736" s="47"/>
      <c r="D736" s="105"/>
    </row>
    <row r="737" spans="1:4" ht="14.25" customHeight="1">
      <c r="A737" s="132"/>
      <c r="C737" s="47"/>
      <c r="D737" s="105"/>
    </row>
    <row r="738" spans="1:4" ht="14.25" customHeight="1">
      <c r="A738" s="132"/>
      <c r="C738" s="47"/>
      <c r="D738" s="105"/>
    </row>
    <row r="739" spans="1:4" ht="14.25" customHeight="1">
      <c r="A739" s="132"/>
      <c r="C739" s="47"/>
      <c r="D739" s="105"/>
    </row>
    <row r="740" spans="1:4" ht="14.25" customHeight="1">
      <c r="A740" s="132"/>
      <c r="C740" s="47"/>
      <c r="D740" s="105"/>
    </row>
    <row r="741" spans="1:4" ht="14.25" customHeight="1">
      <c r="A741" s="132"/>
      <c r="C741" s="47"/>
      <c r="D741" s="105"/>
    </row>
    <row r="742" spans="1:4" ht="14.25" customHeight="1">
      <c r="A742" s="132"/>
      <c r="C742" s="47"/>
      <c r="D742" s="105"/>
    </row>
    <row r="743" spans="1:4" ht="14.25" customHeight="1">
      <c r="A743" s="132"/>
      <c r="C743" s="47"/>
      <c r="D743" s="105"/>
    </row>
    <row r="744" spans="1:4" ht="14.25" customHeight="1">
      <c r="A744" s="132"/>
      <c r="C744" s="47"/>
      <c r="D744" s="105"/>
    </row>
    <row r="745" spans="1:4" ht="14.25" customHeight="1">
      <c r="A745" s="132"/>
      <c r="C745" s="47"/>
      <c r="D745" s="105"/>
    </row>
    <row r="746" spans="1:4" ht="14.25" customHeight="1">
      <c r="A746" s="132"/>
      <c r="C746" s="47"/>
      <c r="D746" s="105"/>
    </row>
    <row r="747" spans="1:4" ht="14.25" customHeight="1">
      <c r="A747" s="132"/>
      <c r="C747" s="47"/>
      <c r="D747" s="105"/>
    </row>
    <row r="748" spans="1:4" ht="14.25" customHeight="1">
      <c r="A748" s="132"/>
      <c r="C748" s="47"/>
      <c r="D748" s="105"/>
    </row>
    <row r="749" spans="1:4" ht="14.25" customHeight="1">
      <c r="A749" s="132"/>
      <c r="C749" s="47"/>
      <c r="D749" s="105"/>
    </row>
    <row r="750" spans="1:4" ht="14.25" customHeight="1">
      <c r="A750" s="132"/>
      <c r="C750" s="47"/>
      <c r="D750" s="105"/>
    </row>
    <row r="751" spans="1:4" ht="14.25" customHeight="1">
      <c r="A751" s="132"/>
      <c r="C751" s="47"/>
      <c r="D751" s="105"/>
    </row>
    <row r="752" spans="1:4" ht="14.25" customHeight="1">
      <c r="A752" s="132"/>
      <c r="C752" s="47"/>
      <c r="D752" s="105"/>
    </row>
    <row r="753" spans="1:4" ht="14.25" customHeight="1">
      <c r="A753" s="132"/>
      <c r="C753" s="47"/>
      <c r="D753" s="105"/>
    </row>
    <row r="754" spans="1:4" ht="14.25" customHeight="1">
      <c r="A754" s="132"/>
      <c r="C754" s="47"/>
      <c r="D754" s="105"/>
    </row>
    <row r="755" spans="1:4" ht="14.25" customHeight="1">
      <c r="A755" s="132"/>
      <c r="C755" s="47"/>
      <c r="D755" s="105"/>
    </row>
    <row r="756" spans="1:5" s="12" customFormat="1" ht="14.25" customHeight="1">
      <c r="A756" s="132"/>
      <c r="B756" s="95"/>
      <c r="C756" s="47"/>
      <c r="D756" s="105"/>
      <c r="E756" s="347"/>
    </row>
    <row r="757" spans="1:5" s="12" customFormat="1" ht="14.25" customHeight="1">
      <c r="A757" s="132"/>
      <c r="B757" s="95"/>
      <c r="C757" s="47"/>
      <c r="D757" s="105"/>
      <c r="E757" s="347"/>
    </row>
    <row r="758" spans="1:5" s="12" customFormat="1" ht="14.25" customHeight="1">
      <c r="A758" s="132"/>
      <c r="B758" s="95"/>
      <c r="C758" s="47"/>
      <c r="D758" s="105"/>
      <c r="E758" s="347"/>
    </row>
    <row r="759" spans="1:5" s="12" customFormat="1" ht="14.25" customHeight="1">
      <c r="A759" s="132"/>
      <c r="B759" s="95"/>
      <c r="C759" s="47"/>
      <c r="D759" s="105"/>
      <c r="E759" s="347"/>
    </row>
    <row r="760" spans="1:5" s="12" customFormat="1" ht="14.25" customHeight="1">
      <c r="A760" s="132"/>
      <c r="B760" s="95"/>
      <c r="C760" s="47"/>
      <c r="D760" s="105"/>
      <c r="E760" s="347"/>
    </row>
    <row r="761" spans="1:5" s="12" customFormat="1" ht="14.25" customHeight="1">
      <c r="A761" s="132"/>
      <c r="B761" s="95"/>
      <c r="C761" s="47"/>
      <c r="D761" s="105"/>
      <c r="E761" s="347"/>
    </row>
    <row r="762" spans="1:5" s="12" customFormat="1" ht="14.25" customHeight="1">
      <c r="A762" s="132"/>
      <c r="B762" s="95"/>
      <c r="C762" s="47"/>
      <c r="D762" s="105"/>
      <c r="E762" s="347"/>
    </row>
    <row r="763" spans="1:5" s="12" customFormat="1" ht="14.25" customHeight="1">
      <c r="A763" s="132"/>
      <c r="B763" s="95"/>
      <c r="C763" s="47"/>
      <c r="D763" s="105"/>
      <c r="E763" s="347"/>
    </row>
    <row r="764" spans="1:5" s="12" customFormat="1" ht="14.25" customHeight="1">
      <c r="A764" s="132"/>
      <c r="B764" s="95"/>
      <c r="C764" s="47"/>
      <c r="D764" s="105"/>
      <c r="E764" s="347"/>
    </row>
    <row r="765" spans="1:5" s="12" customFormat="1" ht="14.25" customHeight="1">
      <c r="A765" s="132"/>
      <c r="B765" s="95"/>
      <c r="C765" s="47"/>
      <c r="D765" s="105"/>
      <c r="E765" s="347"/>
    </row>
    <row r="766" spans="1:5" s="12" customFormat="1" ht="14.25" customHeight="1">
      <c r="A766" s="132"/>
      <c r="B766" s="95"/>
      <c r="C766" s="47"/>
      <c r="D766" s="105"/>
      <c r="E766" s="347"/>
    </row>
    <row r="767" spans="1:5" s="12" customFormat="1" ht="14.25" customHeight="1">
      <c r="A767" s="132"/>
      <c r="B767" s="95"/>
      <c r="C767" s="47"/>
      <c r="D767" s="105"/>
      <c r="E767" s="347"/>
    </row>
    <row r="768" spans="1:5" s="12" customFormat="1" ht="14.25" customHeight="1">
      <c r="A768" s="132"/>
      <c r="B768" s="95"/>
      <c r="C768" s="47"/>
      <c r="D768" s="105"/>
      <c r="E768" s="347"/>
    </row>
    <row r="769" spans="1:5" s="12" customFormat="1" ht="14.25" customHeight="1">
      <c r="A769" s="132"/>
      <c r="B769" s="95"/>
      <c r="C769" s="47"/>
      <c r="D769" s="105"/>
      <c r="E769" s="347"/>
    </row>
    <row r="770" spans="1:5" s="12" customFormat="1" ht="14.25" customHeight="1">
      <c r="A770" s="132"/>
      <c r="B770" s="95"/>
      <c r="C770" s="47"/>
      <c r="D770" s="105"/>
      <c r="E770" s="347"/>
    </row>
    <row r="771" spans="1:5" s="12" customFormat="1" ht="14.25" customHeight="1">
      <c r="A771" s="132"/>
      <c r="B771" s="95"/>
      <c r="C771" s="47"/>
      <c r="D771" s="105"/>
      <c r="E771" s="347"/>
    </row>
    <row r="772" spans="1:5" s="12" customFormat="1" ht="14.25" customHeight="1">
      <c r="A772" s="132"/>
      <c r="B772" s="95"/>
      <c r="C772" s="47"/>
      <c r="D772" s="105"/>
      <c r="E772" s="347"/>
    </row>
    <row r="773" spans="1:5" s="12" customFormat="1" ht="14.25" customHeight="1">
      <c r="A773" s="132"/>
      <c r="B773" s="95"/>
      <c r="C773" s="47"/>
      <c r="D773" s="105"/>
      <c r="E773" s="347"/>
    </row>
    <row r="774" spans="1:5" s="12" customFormat="1" ht="14.25" customHeight="1">
      <c r="A774" s="132"/>
      <c r="B774" s="95"/>
      <c r="C774" s="47"/>
      <c r="D774" s="105"/>
      <c r="E774" s="347"/>
    </row>
    <row r="775" spans="1:5" s="12" customFormat="1" ht="14.25" customHeight="1">
      <c r="A775" s="132"/>
      <c r="B775" s="95"/>
      <c r="C775" s="47"/>
      <c r="D775" s="105"/>
      <c r="E775" s="347"/>
    </row>
    <row r="776" spans="1:5" s="12" customFormat="1" ht="14.25" customHeight="1">
      <c r="A776" s="132"/>
      <c r="B776" s="95"/>
      <c r="C776" s="47"/>
      <c r="D776" s="105"/>
      <c r="E776" s="347"/>
    </row>
    <row r="777" spans="1:5" s="12" customFormat="1" ht="14.25" customHeight="1">
      <c r="A777" s="132"/>
      <c r="B777" s="95"/>
      <c r="C777" s="47"/>
      <c r="D777" s="105"/>
      <c r="E777" s="347"/>
    </row>
    <row r="778" spans="1:5" s="12" customFormat="1" ht="14.25" customHeight="1">
      <c r="A778" s="132"/>
      <c r="B778" s="95"/>
      <c r="C778" s="47"/>
      <c r="D778" s="105"/>
      <c r="E778" s="347"/>
    </row>
    <row r="779" spans="1:5" s="12" customFormat="1" ht="14.25" customHeight="1">
      <c r="A779" s="132"/>
      <c r="B779" s="95"/>
      <c r="C779" s="47"/>
      <c r="D779" s="105"/>
      <c r="E779" s="347"/>
    </row>
    <row r="780" spans="1:5" s="12" customFormat="1" ht="14.25" customHeight="1">
      <c r="A780" s="132"/>
      <c r="B780" s="95"/>
      <c r="C780" s="47"/>
      <c r="D780" s="105"/>
      <c r="E780" s="347"/>
    </row>
    <row r="781" spans="1:5" s="12" customFormat="1" ht="14.25" customHeight="1">
      <c r="A781" s="132"/>
      <c r="B781" s="95"/>
      <c r="C781" s="47"/>
      <c r="D781" s="105"/>
      <c r="E781" s="347"/>
    </row>
    <row r="782" spans="1:5" s="12" customFormat="1" ht="14.25" customHeight="1">
      <c r="A782" s="132"/>
      <c r="B782" s="95"/>
      <c r="C782" s="47"/>
      <c r="D782" s="105"/>
      <c r="E782" s="347"/>
    </row>
    <row r="783" spans="1:5" s="12" customFormat="1" ht="14.25" customHeight="1">
      <c r="A783" s="132"/>
      <c r="B783" s="95"/>
      <c r="C783" s="47"/>
      <c r="D783" s="105"/>
      <c r="E783" s="347"/>
    </row>
    <row r="784" spans="1:5" s="12" customFormat="1" ht="14.25" customHeight="1">
      <c r="A784" s="132"/>
      <c r="B784" s="95"/>
      <c r="C784" s="47"/>
      <c r="D784" s="105"/>
      <c r="E784" s="347"/>
    </row>
    <row r="785" spans="1:4" ht="14.25" customHeight="1">
      <c r="A785" s="132"/>
      <c r="C785" s="47"/>
      <c r="D785" s="105"/>
    </row>
    <row r="786" spans="1:5" s="12" customFormat="1" ht="14.25" customHeight="1">
      <c r="A786" s="132"/>
      <c r="B786" s="95"/>
      <c r="C786" s="47"/>
      <c r="D786" s="105"/>
      <c r="E786" s="347"/>
    </row>
    <row r="787" spans="1:5" s="12" customFormat="1" ht="14.25" customHeight="1">
      <c r="A787" s="132"/>
      <c r="B787" s="95"/>
      <c r="C787" s="47"/>
      <c r="D787" s="105"/>
      <c r="E787" s="347"/>
    </row>
    <row r="788" spans="1:5" s="12" customFormat="1" ht="14.25" customHeight="1">
      <c r="A788" s="132"/>
      <c r="B788" s="95"/>
      <c r="C788" s="47"/>
      <c r="D788" s="105"/>
      <c r="E788" s="347"/>
    </row>
    <row r="789" spans="1:5" s="12" customFormat="1" ht="14.25" customHeight="1">
      <c r="A789" s="132"/>
      <c r="B789" s="95"/>
      <c r="C789" s="47"/>
      <c r="D789" s="105"/>
      <c r="E789" s="347"/>
    </row>
    <row r="790" spans="1:4" ht="14.25" customHeight="1">
      <c r="A790" s="132"/>
      <c r="C790" s="47"/>
      <c r="D790" s="105"/>
    </row>
    <row r="791" spans="1:4" ht="14.25" customHeight="1">
      <c r="A791" s="132"/>
      <c r="C791" s="47"/>
      <c r="D791" s="105"/>
    </row>
    <row r="792" spans="1:4" ht="14.25" customHeight="1">
      <c r="A792" s="132"/>
      <c r="C792" s="47"/>
      <c r="D792" s="105"/>
    </row>
    <row r="793" spans="1:4" ht="14.25" customHeight="1">
      <c r="A793" s="132"/>
      <c r="C793" s="47"/>
      <c r="D793" s="105"/>
    </row>
    <row r="794" spans="1:4" ht="14.25" customHeight="1">
      <c r="A794" s="132"/>
      <c r="C794" s="47"/>
      <c r="D794" s="105"/>
    </row>
    <row r="795" spans="1:4" ht="14.25" customHeight="1">
      <c r="A795" s="132"/>
      <c r="C795" s="47"/>
      <c r="D795" s="105"/>
    </row>
    <row r="796" spans="1:4" ht="14.25" customHeight="1">
      <c r="A796" s="132"/>
      <c r="C796" s="47"/>
      <c r="D796" s="105"/>
    </row>
    <row r="797" spans="1:4" ht="14.25" customHeight="1">
      <c r="A797" s="132"/>
      <c r="C797" s="47"/>
      <c r="D797" s="105"/>
    </row>
    <row r="798" spans="1:4" ht="14.25" customHeight="1">
      <c r="A798" s="132"/>
      <c r="C798" s="47"/>
      <c r="D798" s="105"/>
    </row>
    <row r="799" spans="1:5" s="12" customFormat="1" ht="14.25" customHeight="1">
      <c r="A799" s="132"/>
      <c r="B799" s="95"/>
      <c r="C799" s="47"/>
      <c r="D799" s="105"/>
      <c r="E799" s="347"/>
    </row>
    <row r="800" spans="1:5" s="12" customFormat="1" ht="14.25" customHeight="1">
      <c r="A800" s="132"/>
      <c r="B800" s="95"/>
      <c r="C800" s="47"/>
      <c r="D800" s="105"/>
      <c r="E800" s="347"/>
    </row>
    <row r="801" spans="1:5" s="12" customFormat="1" ht="14.25" customHeight="1">
      <c r="A801" s="132"/>
      <c r="B801" s="95"/>
      <c r="C801" s="47"/>
      <c r="D801" s="105"/>
      <c r="E801" s="347"/>
    </row>
    <row r="802" spans="1:5" s="12" customFormat="1" ht="14.25" customHeight="1">
      <c r="A802" s="132"/>
      <c r="B802" s="95"/>
      <c r="C802" s="47"/>
      <c r="D802" s="105"/>
      <c r="E802" s="347"/>
    </row>
    <row r="803" spans="1:5" s="12" customFormat="1" ht="14.25" customHeight="1">
      <c r="A803" s="132"/>
      <c r="B803" s="95"/>
      <c r="C803" s="47"/>
      <c r="D803" s="105"/>
      <c r="E803" s="347"/>
    </row>
    <row r="804" spans="1:5" s="12" customFormat="1" ht="14.25" customHeight="1">
      <c r="A804" s="132"/>
      <c r="B804" s="95"/>
      <c r="C804" s="47"/>
      <c r="D804" s="105"/>
      <c r="E804" s="347"/>
    </row>
    <row r="805" spans="1:5" s="12" customFormat="1" ht="14.25" customHeight="1">
      <c r="A805" s="132"/>
      <c r="B805" s="95"/>
      <c r="C805" s="47"/>
      <c r="D805" s="105"/>
      <c r="E805" s="347"/>
    </row>
    <row r="806" spans="1:5" s="12" customFormat="1" ht="14.25" customHeight="1">
      <c r="A806" s="132"/>
      <c r="B806" s="95"/>
      <c r="C806" s="47"/>
      <c r="D806" s="105"/>
      <c r="E806" s="347"/>
    </row>
    <row r="807" spans="1:5" s="12" customFormat="1" ht="14.25" customHeight="1">
      <c r="A807" s="132"/>
      <c r="B807" s="95"/>
      <c r="C807" s="47"/>
      <c r="D807" s="105"/>
      <c r="E807" s="347"/>
    </row>
    <row r="808" spans="1:5" s="12" customFormat="1" ht="14.25" customHeight="1">
      <c r="A808" s="132"/>
      <c r="B808" s="95"/>
      <c r="C808" s="47"/>
      <c r="D808" s="105"/>
      <c r="E808" s="347"/>
    </row>
    <row r="809" spans="1:5" s="12" customFormat="1" ht="14.25" customHeight="1">
      <c r="A809" s="132"/>
      <c r="B809" s="95"/>
      <c r="C809" s="47"/>
      <c r="D809" s="105"/>
      <c r="E809" s="347"/>
    </row>
    <row r="810" spans="1:5" s="12" customFormat="1" ht="14.25" customHeight="1">
      <c r="A810" s="132"/>
      <c r="B810" s="95"/>
      <c r="C810" s="47"/>
      <c r="D810" s="105"/>
      <c r="E810" s="347"/>
    </row>
    <row r="811" spans="1:5" s="12" customFormat="1" ht="14.25" customHeight="1">
      <c r="A811" s="132"/>
      <c r="B811" s="95"/>
      <c r="C811" s="47"/>
      <c r="D811" s="105"/>
      <c r="E811" s="347"/>
    </row>
    <row r="812" spans="1:5" s="12" customFormat="1" ht="14.25" customHeight="1">
      <c r="A812" s="132"/>
      <c r="B812" s="95"/>
      <c r="C812" s="47"/>
      <c r="D812" s="105"/>
      <c r="E812" s="347"/>
    </row>
    <row r="813" spans="1:5" s="12" customFormat="1" ht="14.25" customHeight="1">
      <c r="A813" s="132"/>
      <c r="B813" s="95"/>
      <c r="C813" s="47"/>
      <c r="D813" s="105"/>
      <c r="E813" s="347"/>
    </row>
    <row r="814" spans="1:4" ht="14.25" customHeight="1">
      <c r="A814" s="132"/>
      <c r="C814" s="47"/>
      <c r="D814" s="105"/>
    </row>
    <row r="815" spans="1:4" ht="14.25" customHeight="1">
      <c r="A815" s="132"/>
      <c r="C815" s="47"/>
      <c r="D815" s="105"/>
    </row>
    <row r="816" spans="1:4" ht="14.25" customHeight="1">
      <c r="A816" s="132"/>
      <c r="C816" s="47"/>
      <c r="D816" s="105"/>
    </row>
    <row r="817" spans="1:4" ht="14.25" customHeight="1">
      <c r="A817" s="132"/>
      <c r="C817" s="47"/>
      <c r="D817" s="105"/>
    </row>
    <row r="818" spans="1:4" ht="14.25" customHeight="1">
      <c r="A818" s="132"/>
      <c r="C818" s="47"/>
      <c r="D818" s="105"/>
    </row>
    <row r="819" spans="1:4" ht="14.25" customHeight="1">
      <c r="A819" s="132"/>
      <c r="C819" s="47"/>
      <c r="D819" s="105"/>
    </row>
    <row r="820" spans="1:4" ht="14.25" customHeight="1">
      <c r="A820" s="132"/>
      <c r="C820" s="47"/>
      <c r="D820" s="105"/>
    </row>
    <row r="821" spans="1:4" ht="14.25" customHeight="1">
      <c r="A821" s="132"/>
      <c r="C821" s="47"/>
      <c r="D821" s="105"/>
    </row>
    <row r="822" spans="1:4" ht="14.25" customHeight="1">
      <c r="A822" s="132"/>
      <c r="C822" s="47"/>
      <c r="D822" s="105"/>
    </row>
    <row r="823" spans="1:4" ht="14.25" customHeight="1">
      <c r="A823" s="132"/>
      <c r="C823" s="47"/>
      <c r="D823" s="105"/>
    </row>
    <row r="824" spans="1:4" ht="14.25" customHeight="1">
      <c r="A824" s="132"/>
      <c r="C824" s="47"/>
      <c r="D824" s="105"/>
    </row>
    <row r="825" spans="1:4" ht="14.25" customHeight="1">
      <c r="A825" s="132"/>
      <c r="C825" s="47"/>
      <c r="D825" s="105"/>
    </row>
    <row r="826" spans="1:4" ht="14.25" customHeight="1">
      <c r="A826" s="132"/>
      <c r="C826" s="47"/>
      <c r="D826" s="105"/>
    </row>
    <row r="827" spans="1:4" ht="14.25" customHeight="1">
      <c r="A827" s="132"/>
      <c r="C827" s="47"/>
      <c r="D827" s="105"/>
    </row>
    <row r="828" spans="1:4" ht="14.25" customHeight="1">
      <c r="A828" s="132"/>
      <c r="C828" s="47"/>
      <c r="D828" s="105"/>
    </row>
    <row r="829" spans="1:4" ht="14.25" customHeight="1">
      <c r="A829" s="132"/>
      <c r="C829" s="47"/>
      <c r="D829" s="105"/>
    </row>
    <row r="830" spans="1:4" ht="14.25" customHeight="1">
      <c r="A830" s="132"/>
      <c r="C830" s="47"/>
      <c r="D830" s="105"/>
    </row>
    <row r="831" spans="1:4" ht="14.25" customHeight="1">
      <c r="A831" s="132"/>
      <c r="C831" s="47"/>
      <c r="D831" s="105"/>
    </row>
    <row r="832" spans="1:4" ht="14.25" customHeight="1">
      <c r="A832" s="132"/>
      <c r="C832" s="47"/>
      <c r="D832" s="105"/>
    </row>
    <row r="833" spans="1:4" ht="14.25" customHeight="1">
      <c r="A833" s="132"/>
      <c r="C833" s="47"/>
      <c r="D833" s="105"/>
    </row>
    <row r="834" spans="1:4" ht="14.25" customHeight="1">
      <c r="A834" s="132"/>
      <c r="C834" s="47"/>
      <c r="D834" s="105"/>
    </row>
    <row r="835" spans="1:4" ht="14.25" customHeight="1">
      <c r="A835" s="132"/>
      <c r="C835" s="47"/>
      <c r="D835" s="105"/>
    </row>
    <row r="836" spans="1:4" ht="14.25" customHeight="1">
      <c r="A836" s="132"/>
      <c r="C836" s="47"/>
      <c r="D836" s="105"/>
    </row>
    <row r="837" spans="1:4" ht="14.25" customHeight="1">
      <c r="A837" s="132"/>
      <c r="C837" s="47"/>
      <c r="D837" s="105"/>
    </row>
    <row r="838" spans="1:4" ht="14.25" customHeight="1">
      <c r="A838" s="132"/>
      <c r="C838" s="47"/>
      <c r="D838" s="105"/>
    </row>
    <row r="839" spans="1:4" ht="14.25" customHeight="1">
      <c r="A839" s="132"/>
      <c r="C839" s="47"/>
      <c r="D839" s="105"/>
    </row>
    <row r="840" spans="1:4" ht="14.25" customHeight="1">
      <c r="A840" s="132"/>
      <c r="C840" s="47"/>
      <c r="D840" s="105"/>
    </row>
    <row r="841" spans="1:4" ht="14.25" customHeight="1">
      <c r="A841" s="132"/>
      <c r="C841" s="47"/>
      <c r="D841" s="105"/>
    </row>
    <row r="842" spans="1:4" ht="14.25" customHeight="1">
      <c r="A842" s="132"/>
      <c r="C842" s="47"/>
      <c r="D842" s="105"/>
    </row>
    <row r="843" spans="1:4" ht="14.25" customHeight="1">
      <c r="A843" s="132"/>
      <c r="C843" s="47"/>
      <c r="D843" s="105"/>
    </row>
    <row r="844" spans="1:4" ht="14.25" customHeight="1">
      <c r="A844" s="132"/>
      <c r="C844" s="47"/>
      <c r="D844" s="105"/>
    </row>
    <row r="845" spans="1:4" ht="14.25" customHeight="1">
      <c r="A845" s="132"/>
      <c r="C845" s="47"/>
      <c r="D845" s="105"/>
    </row>
    <row r="846" spans="1:4" ht="14.25" customHeight="1">
      <c r="A846" s="132"/>
      <c r="C846" s="47"/>
      <c r="D846" s="105"/>
    </row>
    <row r="847" spans="1:4" ht="14.25" customHeight="1">
      <c r="A847" s="132"/>
      <c r="C847" s="47"/>
      <c r="D847" s="105"/>
    </row>
    <row r="848" spans="1:4" ht="14.25" customHeight="1">
      <c r="A848" s="132"/>
      <c r="C848" s="47"/>
      <c r="D848" s="105"/>
    </row>
    <row r="849" spans="1:4" ht="14.25" customHeight="1">
      <c r="A849" s="132"/>
      <c r="C849" s="47"/>
      <c r="D849" s="105"/>
    </row>
    <row r="850" spans="1:4" ht="14.25" customHeight="1">
      <c r="A850" s="132"/>
      <c r="C850" s="47"/>
      <c r="D850" s="105"/>
    </row>
    <row r="851" spans="1:4" ht="14.25" customHeight="1">
      <c r="A851" s="132"/>
      <c r="C851" s="47"/>
      <c r="D851" s="105"/>
    </row>
    <row r="852" spans="1:4" ht="14.25" customHeight="1">
      <c r="A852" s="132"/>
      <c r="C852" s="47"/>
      <c r="D852" s="105"/>
    </row>
    <row r="853" spans="1:4" ht="14.25" customHeight="1">
      <c r="A853" s="132"/>
      <c r="C853" s="47"/>
      <c r="D853" s="105"/>
    </row>
    <row r="854" spans="1:4" ht="14.25" customHeight="1">
      <c r="A854" s="132"/>
      <c r="C854" s="47"/>
      <c r="D854" s="105"/>
    </row>
    <row r="855" spans="1:4" ht="14.25" customHeight="1">
      <c r="A855" s="132"/>
      <c r="C855" s="47"/>
      <c r="D855" s="105"/>
    </row>
    <row r="856" spans="1:4" ht="14.25" customHeight="1">
      <c r="A856" s="132"/>
      <c r="C856" s="47"/>
      <c r="D856" s="105"/>
    </row>
    <row r="857" spans="1:4" ht="14.25" customHeight="1">
      <c r="A857" s="132"/>
      <c r="C857" s="47"/>
      <c r="D857" s="105"/>
    </row>
    <row r="858" spans="1:4" ht="14.25" customHeight="1">
      <c r="A858" s="132"/>
      <c r="C858" s="47"/>
      <c r="D858" s="105"/>
    </row>
    <row r="859" spans="1:4" ht="14.25" customHeight="1">
      <c r="A859" s="132"/>
      <c r="C859" s="47"/>
      <c r="D859" s="105"/>
    </row>
    <row r="860" spans="1:4" ht="14.25" customHeight="1">
      <c r="A860" s="132"/>
      <c r="C860" s="47"/>
      <c r="D860" s="105"/>
    </row>
    <row r="861" spans="1:4" ht="14.25" customHeight="1">
      <c r="A861" s="132"/>
      <c r="C861" s="47"/>
      <c r="D861" s="105"/>
    </row>
    <row r="862" spans="1:4" ht="14.25" customHeight="1">
      <c r="A862" s="132"/>
      <c r="C862" s="47"/>
      <c r="D862" s="105"/>
    </row>
    <row r="863" spans="1:4" ht="14.25" customHeight="1">
      <c r="A863" s="132"/>
      <c r="C863" s="47"/>
      <c r="D863" s="105"/>
    </row>
    <row r="864" spans="1:4" ht="14.25" customHeight="1">
      <c r="A864" s="132"/>
      <c r="C864" s="47"/>
      <c r="D864" s="105"/>
    </row>
    <row r="865" spans="1:4" ht="14.25" customHeight="1">
      <c r="A865" s="132"/>
      <c r="C865" s="47"/>
      <c r="D865" s="105"/>
    </row>
    <row r="866" spans="1:4" ht="14.25" customHeight="1">
      <c r="A866" s="132"/>
      <c r="C866" s="47"/>
      <c r="D866" s="105"/>
    </row>
    <row r="867" spans="1:4" ht="14.25" customHeight="1">
      <c r="A867" s="132"/>
      <c r="C867" s="47"/>
      <c r="D867" s="105"/>
    </row>
    <row r="868" spans="1:4" ht="14.25" customHeight="1">
      <c r="A868" s="132"/>
      <c r="C868" s="47"/>
      <c r="D868" s="105"/>
    </row>
    <row r="869" spans="1:4" ht="14.25" customHeight="1">
      <c r="A869" s="132"/>
      <c r="C869" s="47"/>
      <c r="D869" s="105"/>
    </row>
    <row r="870" spans="1:4" ht="14.25" customHeight="1">
      <c r="A870" s="132"/>
      <c r="C870" s="47"/>
      <c r="D870" s="105"/>
    </row>
    <row r="871" spans="1:4" ht="14.25" customHeight="1">
      <c r="A871" s="132"/>
      <c r="C871" s="47"/>
      <c r="D871" s="105"/>
    </row>
    <row r="872" spans="1:4" ht="14.25" customHeight="1">
      <c r="A872" s="132"/>
      <c r="C872" s="47"/>
      <c r="D872" s="105"/>
    </row>
    <row r="873" spans="1:4" ht="14.25" customHeight="1">
      <c r="A873" s="132"/>
      <c r="C873" s="47"/>
      <c r="D873" s="105"/>
    </row>
    <row r="874" spans="1:4" ht="14.25" customHeight="1">
      <c r="A874" s="132"/>
      <c r="C874" s="47"/>
      <c r="D874" s="105"/>
    </row>
    <row r="875" spans="1:4" ht="14.25" customHeight="1">
      <c r="A875" s="132"/>
      <c r="C875" s="47"/>
      <c r="D875" s="105"/>
    </row>
    <row r="876" spans="1:4" ht="14.25" customHeight="1">
      <c r="A876" s="132"/>
      <c r="C876" s="47"/>
      <c r="D876" s="105"/>
    </row>
    <row r="877" spans="1:4" ht="14.25" customHeight="1">
      <c r="A877" s="132"/>
      <c r="C877" s="47"/>
      <c r="D877" s="105"/>
    </row>
    <row r="878" spans="1:4" ht="14.25" customHeight="1">
      <c r="A878" s="132"/>
      <c r="C878" s="47"/>
      <c r="D878" s="105"/>
    </row>
    <row r="879" spans="1:4" ht="14.25" customHeight="1">
      <c r="A879" s="132"/>
      <c r="C879" s="47"/>
      <c r="D879" s="105"/>
    </row>
    <row r="880" spans="1:4" ht="14.25" customHeight="1">
      <c r="A880" s="132"/>
      <c r="C880" s="47"/>
      <c r="D880" s="105"/>
    </row>
    <row r="881" spans="1:4" ht="14.25" customHeight="1">
      <c r="A881" s="132"/>
      <c r="C881" s="47"/>
      <c r="D881" s="105"/>
    </row>
    <row r="882" spans="1:4" ht="14.25" customHeight="1">
      <c r="A882" s="132"/>
      <c r="C882" s="47"/>
      <c r="D882" s="105"/>
    </row>
    <row r="883" spans="1:4" ht="14.25" customHeight="1">
      <c r="A883" s="132"/>
      <c r="C883" s="47"/>
      <c r="D883" s="105"/>
    </row>
    <row r="884" spans="1:4" ht="14.25" customHeight="1">
      <c r="A884" s="132"/>
      <c r="C884" s="47"/>
      <c r="D884" s="105"/>
    </row>
    <row r="885" spans="1:4" ht="14.25" customHeight="1">
      <c r="A885" s="132"/>
      <c r="C885" s="47"/>
      <c r="D885" s="105"/>
    </row>
    <row r="886" spans="1:4" ht="14.25" customHeight="1">
      <c r="A886" s="132"/>
      <c r="C886" s="47"/>
      <c r="D886" s="105"/>
    </row>
    <row r="887" spans="1:4" ht="14.25" customHeight="1">
      <c r="A887" s="132"/>
      <c r="C887" s="47"/>
      <c r="D887" s="105"/>
    </row>
    <row r="888" spans="1:4" ht="14.25" customHeight="1">
      <c r="A888" s="132"/>
      <c r="C888" s="47"/>
      <c r="D888" s="105"/>
    </row>
    <row r="889" spans="1:4" ht="14.25" customHeight="1">
      <c r="A889" s="132"/>
      <c r="C889" s="47"/>
      <c r="D889" s="105"/>
    </row>
    <row r="890" spans="1:4" ht="14.25" customHeight="1">
      <c r="A890" s="132"/>
      <c r="C890" s="47"/>
      <c r="D890" s="105"/>
    </row>
    <row r="891" spans="1:4" ht="14.25" customHeight="1">
      <c r="A891" s="132"/>
      <c r="C891" s="47"/>
      <c r="D891" s="105"/>
    </row>
    <row r="892" spans="1:4" ht="14.25" customHeight="1">
      <c r="A892" s="132"/>
      <c r="C892" s="47"/>
      <c r="D892" s="105"/>
    </row>
    <row r="893" spans="1:4" ht="14.25" customHeight="1">
      <c r="A893" s="132"/>
      <c r="C893" s="47"/>
      <c r="D893" s="105"/>
    </row>
    <row r="894" spans="1:4" ht="14.25" customHeight="1">
      <c r="A894" s="132"/>
      <c r="C894" s="47"/>
      <c r="D894" s="105"/>
    </row>
    <row r="895" spans="1:4" ht="14.25" customHeight="1">
      <c r="A895" s="132"/>
      <c r="C895" s="47"/>
      <c r="D895" s="105"/>
    </row>
    <row r="896" spans="1:4" ht="14.25" customHeight="1">
      <c r="A896" s="132"/>
      <c r="C896" s="47"/>
      <c r="D896" s="105"/>
    </row>
    <row r="897" spans="1:4" ht="14.25" customHeight="1">
      <c r="A897" s="132"/>
      <c r="C897" s="47"/>
      <c r="D897" s="105"/>
    </row>
    <row r="898" spans="1:4" ht="14.25" customHeight="1">
      <c r="A898" s="132"/>
      <c r="C898" s="47"/>
      <c r="D898" s="105"/>
    </row>
    <row r="899" spans="1:4" ht="14.25" customHeight="1">
      <c r="A899" s="132"/>
      <c r="C899" s="47"/>
      <c r="D899" s="105"/>
    </row>
    <row r="900" spans="1:4" ht="14.25" customHeight="1">
      <c r="A900" s="132"/>
      <c r="C900" s="47"/>
      <c r="D900" s="105"/>
    </row>
    <row r="901" spans="1:4" ht="14.25" customHeight="1">
      <c r="A901" s="132"/>
      <c r="C901" s="47"/>
      <c r="D901" s="105"/>
    </row>
    <row r="902" spans="1:4" ht="14.25" customHeight="1">
      <c r="A902" s="132"/>
      <c r="C902" s="47"/>
      <c r="D902" s="105"/>
    </row>
    <row r="903" spans="1:4" ht="14.25" customHeight="1">
      <c r="A903" s="132"/>
      <c r="C903" s="47"/>
      <c r="D903" s="105"/>
    </row>
    <row r="904" spans="1:4" ht="14.25" customHeight="1">
      <c r="A904" s="132"/>
      <c r="C904" s="47"/>
      <c r="D904" s="105"/>
    </row>
    <row r="905" spans="1:4" ht="14.25" customHeight="1">
      <c r="A905" s="132"/>
      <c r="C905" s="47"/>
      <c r="D905" s="105"/>
    </row>
    <row r="906" spans="1:4" ht="14.25" customHeight="1">
      <c r="A906" s="132"/>
      <c r="C906" s="47"/>
      <c r="D906" s="105"/>
    </row>
    <row r="907" spans="1:4" ht="14.25" customHeight="1">
      <c r="A907" s="132"/>
      <c r="C907" s="47"/>
      <c r="D907" s="105"/>
    </row>
    <row r="908" spans="1:4" ht="14.25" customHeight="1">
      <c r="A908" s="132"/>
      <c r="C908" s="47"/>
      <c r="D908" s="105"/>
    </row>
    <row r="909" spans="1:4" ht="14.25" customHeight="1">
      <c r="A909" s="132"/>
      <c r="C909" s="47"/>
      <c r="D909" s="105"/>
    </row>
    <row r="910" spans="1:4" ht="14.25" customHeight="1">
      <c r="A910" s="132"/>
      <c r="C910" s="47"/>
      <c r="D910" s="105"/>
    </row>
    <row r="911" spans="1:4" ht="14.25" customHeight="1">
      <c r="A911" s="132"/>
      <c r="C911" s="47"/>
      <c r="D911" s="105"/>
    </row>
    <row r="912" spans="1:4" ht="14.25" customHeight="1">
      <c r="A912" s="132"/>
      <c r="C912" s="47"/>
      <c r="D912" s="105"/>
    </row>
    <row r="913" spans="1:4" ht="14.25" customHeight="1">
      <c r="A913" s="132"/>
      <c r="C913" s="47"/>
      <c r="D913" s="105"/>
    </row>
    <row r="914" spans="1:4" ht="14.25" customHeight="1">
      <c r="A914" s="132"/>
      <c r="C914" s="47"/>
      <c r="D914" s="105"/>
    </row>
    <row r="915" spans="1:4" ht="14.25" customHeight="1">
      <c r="A915" s="132"/>
      <c r="C915" s="47"/>
      <c r="D915" s="105"/>
    </row>
    <row r="916" spans="1:4" ht="14.25" customHeight="1">
      <c r="A916" s="132"/>
      <c r="C916" s="47"/>
      <c r="D916" s="105"/>
    </row>
    <row r="917" spans="1:4" ht="14.25" customHeight="1">
      <c r="A917" s="132"/>
      <c r="C917" s="47"/>
      <c r="D917" s="105"/>
    </row>
    <row r="918" spans="1:4" ht="14.25" customHeight="1">
      <c r="A918" s="132"/>
      <c r="C918" s="47"/>
      <c r="D918" s="105"/>
    </row>
    <row r="919" spans="1:4" ht="14.25" customHeight="1">
      <c r="A919" s="132"/>
      <c r="C919" s="47"/>
      <c r="D919" s="105"/>
    </row>
    <row r="920" spans="1:4" ht="14.25" customHeight="1">
      <c r="A920" s="132"/>
      <c r="C920" s="47"/>
      <c r="D920" s="105"/>
    </row>
    <row r="921" spans="1:4" ht="14.25" customHeight="1">
      <c r="A921" s="132"/>
      <c r="C921" s="47"/>
      <c r="D921" s="105"/>
    </row>
    <row r="922" spans="1:4" ht="14.25" customHeight="1">
      <c r="A922" s="132"/>
      <c r="C922" s="47"/>
      <c r="D922" s="105"/>
    </row>
    <row r="923" spans="1:4" ht="14.25" customHeight="1">
      <c r="A923" s="132"/>
      <c r="C923" s="47"/>
      <c r="D923" s="105"/>
    </row>
    <row r="924" spans="1:4" ht="14.25" customHeight="1">
      <c r="A924" s="132"/>
      <c r="C924" s="47"/>
      <c r="D924" s="105"/>
    </row>
    <row r="925" spans="1:4" ht="14.25" customHeight="1">
      <c r="A925" s="132"/>
      <c r="C925" s="47"/>
      <c r="D925" s="105"/>
    </row>
    <row r="926" spans="1:4" ht="14.25" customHeight="1">
      <c r="A926" s="132"/>
      <c r="C926" s="47"/>
      <c r="D926" s="105"/>
    </row>
    <row r="927" spans="1:4" ht="14.25" customHeight="1">
      <c r="A927" s="132"/>
      <c r="C927" s="47"/>
      <c r="D927" s="105"/>
    </row>
    <row r="928" spans="1:4" ht="14.25" customHeight="1">
      <c r="A928" s="132"/>
      <c r="C928" s="47"/>
      <c r="D928" s="105"/>
    </row>
    <row r="929" spans="1:4" ht="14.25" customHeight="1">
      <c r="A929" s="132"/>
      <c r="C929" s="47"/>
      <c r="D929" s="105"/>
    </row>
    <row r="930" spans="1:4" ht="14.25" customHeight="1">
      <c r="A930" s="132"/>
      <c r="C930" s="47"/>
      <c r="D930" s="105"/>
    </row>
    <row r="931" spans="1:4" ht="14.25" customHeight="1">
      <c r="A931" s="132"/>
      <c r="C931" s="47"/>
      <c r="D931" s="105"/>
    </row>
    <row r="932" spans="1:4" ht="14.25" customHeight="1">
      <c r="A932" s="132"/>
      <c r="C932" s="47"/>
      <c r="D932" s="105"/>
    </row>
    <row r="933" spans="1:4" ht="14.25" customHeight="1">
      <c r="A933" s="132"/>
      <c r="C933" s="47"/>
      <c r="D933" s="105"/>
    </row>
    <row r="934" spans="1:4" ht="14.25" customHeight="1">
      <c r="A934" s="132"/>
      <c r="C934" s="47"/>
      <c r="D934" s="105"/>
    </row>
    <row r="935" spans="1:4" ht="14.25" customHeight="1">
      <c r="A935" s="132"/>
      <c r="C935" s="47"/>
      <c r="D935" s="105"/>
    </row>
    <row r="936" spans="1:4" ht="14.25" customHeight="1">
      <c r="A936" s="132"/>
      <c r="C936" s="47"/>
      <c r="D936" s="105"/>
    </row>
    <row r="937" spans="1:4" ht="14.25" customHeight="1">
      <c r="A937" s="132"/>
      <c r="C937" s="47"/>
      <c r="D937" s="105"/>
    </row>
    <row r="938" spans="1:4" ht="14.25" customHeight="1">
      <c r="A938" s="132"/>
      <c r="C938" s="47"/>
      <c r="D938" s="105"/>
    </row>
    <row r="939" spans="1:4" ht="14.25" customHeight="1">
      <c r="A939" s="132"/>
      <c r="C939" s="47"/>
      <c r="D939" s="105"/>
    </row>
    <row r="940" spans="1:4" ht="14.25" customHeight="1">
      <c r="A940" s="132"/>
      <c r="C940" s="47"/>
      <c r="D940" s="105"/>
    </row>
    <row r="941" spans="1:4" ht="14.25" customHeight="1">
      <c r="A941" s="132"/>
      <c r="C941" s="47"/>
      <c r="D941" s="105"/>
    </row>
    <row r="942" spans="1:4" ht="14.25" customHeight="1">
      <c r="A942" s="132"/>
      <c r="C942" s="47"/>
      <c r="D942" s="105"/>
    </row>
    <row r="943" spans="1:4" ht="14.25" customHeight="1">
      <c r="A943" s="132"/>
      <c r="C943" s="47"/>
      <c r="D943" s="105"/>
    </row>
    <row r="944" spans="1:4" ht="14.25" customHeight="1">
      <c r="A944" s="132"/>
      <c r="C944" s="47"/>
      <c r="D944" s="105"/>
    </row>
    <row r="945" spans="1:4" ht="14.25" customHeight="1">
      <c r="A945" s="132"/>
      <c r="C945" s="47"/>
      <c r="D945" s="105"/>
    </row>
    <row r="946" spans="1:4" ht="14.25" customHeight="1">
      <c r="A946" s="132"/>
      <c r="C946" s="47"/>
      <c r="D946" s="105"/>
    </row>
    <row r="947" spans="1:4" ht="14.25" customHeight="1">
      <c r="A947" s="132"/>
      <c r="C947" s="47"/>
      <c r="D947" s="105"/>
    </row>
    <row r="948" spans="1:4" ht="14.25" customHeight="1">
      <c r="A948" s="132"/>
      <c r="C948" s="47"/>
      <c r="D948" s="105"/>
    </row>
    <row r="949" spans="1:4" ht="14.25" customHeight="1">
      <c r="A949" s="132"/>
      <c r="C949" s="47"/>
      <c r="D949" s="105"/>
    </row>
    <row r="950" spans="1:4" ht="14.25" customHeight="1">
      <c r="A950" s="132"/>
      <c r="C950" s="47"/>
      <c r="D950" s="105"/>
    </row>
    <row r="951" spans="1:4" ht="14.25" customHeight="1">
      <c r="A951" s="132"/>
      <c r="C951" s="47"/>
      <c r="D951" s="105"/>
    </row>
    <row r="952" spans="1:4" ht="14.25" customHeight="1">
      <c r="A952" s="132"/>
      <c r="C952" s="47"/>
      <c r="D952" s="105"/>
    </row>
    <row r="953" spans="1:4" ht="14.25" customHeight="1">
      <c r="A953" s="132"/>
      <c r="C953" s="47"/>
      <c r="D953" s="105"/>
    </row>
    <row r="954" spans="1:4" ht="14.25" customHeight="1">
      <c r="A954" s="132"/>
      <c r="C954" s="47"/>
      <c r="D954" s="105"/>
    </row>
    <row r="955" spans="1:4" ht="14.25" customHeight="1">
      <c r="A955" s="132"/>
      <c r="C955" s="47"/>
      <c r="D955" s="105"/>
    </row>
    <row r="956" spans="1:4" ht="14.25" customHeight="1">
      <c r="A956" s="132"/>
      <c r="C956" s="47"/>
      <c r="D956" s="105"/>
    </row>
    <row r="957" spans="1:4" ht="14.25" customHeight="1">
      <c r="A957" s="132"/>
      <c r="C957" s="47"/>
      <c r="D957" s="105"/>
    </row>
    <row r="958" spans="1:4" ht="14.25" customHeight="1">
      <c r="A958" s="132"/>
      <c r="C958" s="47"/>
      <c r="D958" s="105"/>
    </row>
    <row r="959" spans="1:4" ht="14.25" customHeight="1">
      <c r="A959" s="132"/>
      <c r="C959" s="47"/>
      <c r="D959" s="105"/>
    </row>
    <row r="960" spans="1:4" ht="14.25" customHeight="1">
      <c r="A960" s="132"/>
      <c r="C960" s="47"/>
      <c r="D960" s="105"/>
    </row>
    <row r="961" spans="1:4" ht="14.25" customHeight="1">
      <c r="A961" s="132"/>
      <c r="C961" s="47"/>
      <c r="D961" s="105"/>
    </row>
    <row r="962" spans="1:4" ht="14.25" customHeight="1">
      <c r="A962" s="132"/>
      <c r="C962" s="47"/>
      <c r="D962" s="105"/>
    </row>
    <row r="963" spans="1:4" ht="14.25" customHeight="1">
      <c r="A963" s="132"/>
      <c r="C963" s="47"/>
      <c r="D963" s="105"/>
    </row>
    <row r="964" spans="1:4" ht="14.25" customHeight="1">
      <c r="A964" s="132"/>
      <c r="C964" s="47"/>
      <c r="D964" s="105"/>
    </row>
    <row r="965" spans="1:4" ht="14.25" customHeight="1">
      <c r="A965" s="132"/>
      <c r="C965" s="47"/>
      <c r="D965" s="105"/>
    </row>
    <row r="966" spans="1:4" ht="14.25" customHeight="1">
      <c r="A966" s="132"/>
      <c r="C966" s="47"/>
      <c r="D966" s="105"/>
    </row>
    <row r="967" spans="1:4" ht="14.25" customHeight="1">
      <c r="A967" s="132"/>
      <c r="C967" s="47"/>
      <c r="D967" s="105"/>
    </row>
    <row r="968" spans="1:4" ht="14.25" customHeight="1">
      <c r="A968" s="132"/>
      <c r="C968" s="47"/>
      <c r="D968" s="105"/>
    </row>
    <row r="969" spans="1:4" ht="14.25" customHeight="1">
      <c r="A969" s="132"/>
      <c r="C969" s="47"/>
      <c r="D969" s="105"/>
    </row>
    <row r="970" spans="1:4" ht="14.25" customHeight="1">
      <c r="A970" s="132"/>
      <c r="C970" s="47"/>
      <c r="D970" s="105"/>
    </row>
    <row r="971" spans="1:4" ht="14.25" customHeight="1">
      <c r="A971" s="132"/>
      <c r="C971" s="47"/>
      <c r="D971" s="105"/>
    </row>
    <row r="972" spans="1:4" ht="14.25" customHeight="1">
      <c r="A972" s="132"/>
      <c r="C972" s="47"/>
      <c r="D972" s="105"/>
    </row>
    <row r="973" spans="1:4" ht="14.25" customHeight="1">
      <c r="A973" s="132"/>
      <c r="C973" s="47"/>
      <c r="D973" s="105"/>
    </row>
    <row r="974" spans="1:4" ht="14.25" customHeight="1">
      <c r="A974" s="132"/>
      <c r="C974" s="47"/>
      <c r="D974" s="105"/>
    </row>
    <row r="975" spans="1:4" ht="14.25" customHeight="1">
      <c r="A975" s="132"/>
      <c r="C975" s="47"/>
      <c r="D975" s="105"/>
    </row>
    <row r="976" spans="1:4" ht="14.25" customHeight="1">
      <c r="A976" s="132"/>
      <c r="C976" s="47"/>
      <c r="D976" s="105"/>
    </row>
    <row r="977" spans="1:4" ht="14.25" customHeight="1">
      <c r="A977" s="132"/>
      <c r="C977" s="47"/>
      <c r="D977" s="105"/>
    </row>
    <row r="978" spans="1:4" ht="14.25" customHeight="1">
      <c r="A978" s="132"/>
      <c r="C978" s="47"/>
      <c r="D978" s="105"/>
    </row>
    <row r="979" spans="1:4" ht="14.25" customHeight="1">
      <c r="A979" s="132"/>
      <c r="C979" s="47"/>
      <c r="D979" s="105"/>
    </row>
    <row r="980" spans="1:4" ht="14.25" customHeight="1">
      <c r="A980" s="132"/>
      <c r="C980" s="47"/>
      <c r="D980" s="105"/>
    </row>
    <row r="981" spans="1:4" ht="14.25" customHeight="1">
      <c r="A981" s="132"/>
      <c r="C981" s="47"/>
      <c r="D981" s="105"/>
    </row>
    <row r="982" spans="1:4" ht="14.25" customHeight="1">
      <c r="A982" s="132"/>
      <c r="C982" s="47"/>
      <c r="D982" s="105"/>
    </row>
    <row r="983" spans="1:4" ht="14.25" customHeight="1">
      <c r="A983" s="132"/>
      <c r="C983" s="47"/>
      <c r="D983" s="105"/>
    </row>
    <row r="984" spans="1:4" ht="14.25" customHeight="1">
      <c r="A984" s="132"/>
      <c r="C984" s="47"/>
      <c r="D984" s="105"/>
    </row>
    <row r="985" spans="1:4" ht="14.25" customHeight="1">
      <c r="A985" s="132"/>
      <c r="C985" s="47"/>
      <c r="D985" s="105"/>
    </row>
    <row r="986" spans="1:4" ht="14.25" customHeight="1">
      <c r="A986" s="132"/>
      <c r="C986" s="47"/>
      <c r="D986" s="105"/>
    </row>
    <row r="987" spans="1:4" ht="14.25" customHeight="1">
      <c r="A987" s="132"/>
      <c r="C987" s="47"/>
      <c r="D987" s="105"/>
    </row>
    <row r="988" spans="1:4" ht="14.25" customHeight="1">
      <c r="A988" s="132"/>
      <c r="C988" s="47"/>
      <c r="D988" s="105"/>
    </row>
    <row r="989" spans="1:4" ht="14.25" customHeight="1">
      <c r="A989" s="132"/>
      <c r="C989" s="47"/>
      <c r="D989" s="105"/>
    </row>
    <row r="990" spans="1:4" ht="14.25" customHeight="1">
      <c r="A990" s="132"/>
      <c r="C990" s="47"/>
      <c r="D990" s="105"/>
    </row>
    <row r="991" spans="1:4" ht="14.25" customHeight="1">
      <c r="A991" s="132"/>
      <c r="C991" s="47"/>
      <c r="D991" s="105"/>
    </row>
    <row r="992" spans="1:4" ht="14.25" customHeight="1">
      <c r="A992" s="132"/>
      <c r="C992" s="47"/>
      <c r="D992" s="105"/>
    </row>
    <row r="993" spans="1:4" ht="14.25" customHeight="1">
      <c r="A993" s="132"/>
      <c r="C993" s="47"/>
      <c r="D993" s="105"/>
    </row>
    <row r="994" spans="1:4" ht="14.25" customHeight="1">
      <c r="A994" s="132"/>
      <c r="C994" s="47"/>
      <c r="D994" s="105"/>
    </row>
    <row r="995" spans="1:4" ht="14.25" customHeight="1">
      <c r="A995" s="132"/>
      <c r="C995" s="47"/>
      <c r="D995" s="105"/>
    </row>
    <row r="996" spans="1:4" ht="14.25" customHeight="1">
      <c r="A996" s="132"/>
      <c r="C996" s="47"/>
      <c r="D996" s="105"/>
    </row>
    <row r="997" spans="1:4" ht="14.25" customHeight="1">
      <c r="A997" s="132"/>
      <c r="C997" s="47"/>
      <c r="D997" s="105"/>
    </row>
    <row r="998" spans="1:4" ht="14.25" customHeight="1">
      <c r="A998" s="132"/>
      <c r="C998" s="47"/>
      <c r="D998" s="105"/>
    </row>
    <row r="999" spans="1:4" ht="14.25" customHeight="1">
      <c r="A999" s="132"/>
      <c r="C999" s="47"/>
      <c r="D999" s="105"/>
    </row>
    <row r="1000" spans="1:4" ht="14.25" customHeight="1">
      <c r="A1000" s="132"/>
      <c r="C1000" s="47"/>
      <c r="D1000" s="105"/>
    </row>
    <row r="1001" spans="1:4" ht="14.25" customHeight="1">
      <c r="A1001" s="132"/>
      <c r="C1001" s="47"/>
      <c r="D1001" s="105"/>
    </row>
    <row r="1002" spans="1:4" ht="14.25" customHeight="1">
      <c r="A1002" s="132"/>
      <c r="C1002" s="47"/>
      <c r="D1002" s="105"/>
    </row>
    <row r="1003" spans="1:4" ht="14.25" customHeight="1">
      <c r="A1003" s="132"/>
      <c r="C1003" s="47"/>
      <c r="D1003" s="105"/>
    </row>
    <row r="1004" spans="1:4" ht="14.25" customHeight="1">
      <c r="A1004" s="132"/>
      <c r="C1004" s="47"/>
      <c r="D1004" s="105"/>
    </row>
    <row r="1005" spans="1:4" ht="14.25" customHeight="1">
      <c r="A1005" s="132"/>
      <c r="C1005" s="47"/>
      <c r="D1005" s="105"/>
    </row>
    <row r="1006" spans="1:4" ht="14.25" customHeight="1">
      <c r="A1006" s="132"/>
      <c r="C1006" s="47"/>
      <c r="D1006" s="105"/>
    </row>
    <row r="1007" spans="1:4" ht="14.25" customHeight="1">
      <c r="A1007" s="132"/>
      <c r="C1007" s="47"/>
      <c r="D1007" s="105"/>
    </row>
    <row r="1008" spans="1:4" ht="14.25" customHeight="1">
      <c r="A1008" s="132"/>
      <c r="C1008" s="47"/>
      <c r="D1008" s="105"/>
    </row>
    <row r="1009" spans="1:4" ht="14.25" customHeight="1">
      <c r="A1009" s="132"/>
      <c r="C1009" s="47"/>
      <c r="D1009" s="105"/>
    </row>
    <row r="1010" spans="1:4" ht="14.25" customHeight="1">
      <c r="A1010" s="132"/>
      <c r="C1010" s="47"/>
      <c r="D1010" s="105"/>
    </row>
    <row r="1011" spans="1:4" ht="14.25" customHeight="1">
      <c r="A1011" s="132"/>
      <c r="C1011" s="47"/>
      <c r="D1011" s="105"/>
    </row>
    <row r="1012" spans="1:4" ht="14.25" customHeight="1">
      <c r="A1012" s="132"/>
      <c r="C1012" s="47"/>
      <c r="D1012" s="105"/>
    </row>
    <row r="1013" spans="1:4" ht="14.25" customHeight="1">
      <c r="A1013" s="132"/>
      <c r="C1013" s="47"/>
      <c r="D1013" s="105"/>
    </row>
    <row r="1014" spans="1:4" ht="14.25" customHeight="1">
      <c r="A1014" s="132"/>
      <c r="C1014" s="47"/>
      <c r="D1014" s="105"/>
    </row>
    <row r="1015" spans="1:4" ht="14.25" customHeight="1">
      <c r="A1015" s="132"/>
      <c r="C1015" s="47"/>
      <c r="D1015" s="105"/>
    </row>
    <row r="1016" spans="1:4" ht="14.25" customHeight="1">
      <c r="A1016" s="132"/>
      <c r="C1016" s="47"/>
      <c r="D1016" s="105"/>
    </row>
    <row r="1017" spans="1:4" ht="14.25" customHeight="1">
      <c r="A1017" s="132"/>
      <c r="C1017" s="47"/>
      <c r="D1017" s="105"/>
    </row>
    <row r="1018" spans="1:4" ht="14.25" customHeight="1">
      <c r="A1018" s="132"/>
      <c r="C1018" s="47"/>
      <c r="D1018" s="105"/>
    </row>
    <row r="1019" spans="1:4" ht="14.25" customHeight="1">
      <c r="A1019" s="132"/>
      <c r="C1019" s="47"/>
      <c r="D1019" s="105"/>
    </row>
    <row r="1020" spans="1:4" ht="14.25" customHeight="1">
      <c r="A1020" s="132"/>
      <c r="C1020" s="47"/>
      <c r="D1020" s="105"/>
    </row>
    <row r="1021" spans="1:4" ht="14.25" customHeight="1">
      <c r="A1021" s="132"/>
      <c r="C1021" s="47"/>
      <c r="D1021" s="105"/>
    </row>
    <row r="1022" spans="1:4" ht="14.25" customHeight="1">
      <c r="A1022" s="132"/>
      <c r="C1022" s="47"/>
      <c r="D1022" s="105"/>
    </row>
    <row r="1023" spans="1:4" ht="14.25" customHeight="1">
      <c r="A1023" s="132"/>
      <c r="C1023" s="47"/>
      <c r="D1023" s="105"/>
    </row>
    <row r="1024" spans="1:4" ht="14.25" customHeight="1">
      <c r="A1024" s="132"/>
      <c r="C1024" s="47"/>
      <c r="D1024" s="105"/>
    </row>
    <row r="1025" spans="1:4" ht="14.25" customHeight="1">
      <c r="A1025" s="132"/>
      <c r="C1025" s="47"/>
      <c r="D1025" s="105"/>
    </row>
    <row r="1026" spans="1:4" ht="14.25" customHeight="1">
      <c r="A1026" s="132"/>
      <c r="C1026" s="47"/>
      <c r="D1026" s="105"/>
    </row>
    <row r="1027" spans="1:4" ht="14.25" customHeight="1">
      <c r="A1027" s="132"/>
      <c r="C1027" s="47"/>
      <c r="D1027" s="105"/>
    </row>
    <row r="1028" spans="1:4" ht="14.25" customHeight="1">
      <c r="A1028" s="132"/>
      <c r="C1028" s="47"/>
      <c r="D1028" s="105"/>
    </row>
    <row r="1029" spans="1:4" ht="14.25" customHeight="1">
      <c r="A1029" s="132"/>
      <c r="C1029" s="47"/>
      <c r="D1029" s="105"/>
    </row>
    <row r="1030" spans="1:4" ht="14.25" customHeight="1">
      <c r="A1030" s="132"/>
      <c r="C1030" s="47"/>
      <c r="D1030" s="105"/>
    </row>
    <row r="1031" spans="1:4" ht="14.25" customHeight="1">
      <c r="A1031" s="132"/>
      <c r="C1031" s="47"/>
      <c r="D1031" s="105"/>
    </row>
    <row r="1032" spans="1:4" ht="14.25" customHeight="1">
      <c r="A1032" s="132"/>
      <c r="C1032" s="47"/>
      <c r="D1032" s="105"/>
    </row>
    <row r="1033" spans="1:4" ht="14.25" customHeight="1">
      <c r="A1033" s="132"/>
      <c r="C1033" s="47"/>
      <c r="D1033" s="105"/>
    </row>
    <row r="1034" spans="1:4" ht="14.25" customHeight="1">
      <c r="A1034" s="132"/>
      <c r="C1034" s="47"/>
      <c r="D1034" s="105"/>
    </row>
    <row r="1035" spans="1:4" ht="14.25" customHeight="1">
      <c r="A1035" s="132"/>
      <c r="C1035" s="47"/>
      <c r="D1035" s="105"/>
    </row>
    <row r="1036" spans="1:4" ht="14.25" customHeight="1">
      <c r="A1036" s="132"/>
      <c r="C1036" s="47"/>
      <c r="D1036" s="105"/>
    </row>
    <row r="1037" spans="1:4" ht="14.25" customHeight="1">
      <c r="A1037" s="132"/>
      <c r="C1037" s="47"/>
      <c r="D1037" s="105"/>
    </row>
    <row r="1038" spans="1:4" ht="14.25" customHeight="1">
      <c r="A1038" s="132"/>
      <c r="C1038" s="47"/>
      <c r="D1038" s="105"/>
    </row>
    <row r="1039" spans="1:4" ht="14.25" customHeight="1">
      <c r="A1039" s="132"/>
      <c r="C1039" s="47"/>
      <c r="D1039" s="105"/>
    </row>
    <row r="1040" spans="1:4" ht="14.25" customHeight="1">
      <c r="A1040" s="132"/>
      <c r="C1040" s="47"/>
      <c r="D1040" s="105"/>
    </row>
    <row r="1041" spans="1:4" ht="14.25" customHeight="1">
      <c r="A1041" s="132"/>
      <c r="C1041" s="47"/>
      <c r="D1041" s="105"/>
    </row>
    <row r="1042" spans="1:4" ht="14.25" customHeight="1">
      <c r="A1042" s="132"/>
      <c r="C1042" s="47"/>
      <c r="D1042" s="105"/>
    </row>
    <row r="1043" spans="1:4" ht="14.25" customHeight="1">
      <c r="A1043" s="132"/>
      <c r="C1043" s="47"/>
      <c r="D1043" s="105"/>
    </row>
    <row r="1044" spans="1:4" ht="14.25" customHeight="1">
      <c r="A1044" s="132"/>
      <c r="C1044" s="47"/>
      <c r="D1044" s="105"/>
    </row>
    <row r="1045" spans="1:4" ht="14.25" customHeight="1">
      <c r="A1045" s="132"/>
      <c r="C1045" s="47"/>
      <c r="D1045" s="105"/>
    </row>
    <row r="1046" spans="1:4" ht="14.25" customHeight="1">
      <c r="A1046" s="132"/>
      <c r="C1046" s="47"/>
      <c r="D1046" s="105"/>
    </row>
    <row r="1047" spans="1:4" ht="14.25" customHeight="1">
      <c r="A1047" s="132"/>
      <c r="C1047" s="47"/>
      <c r="D1047" s="105"/>
    </row>
    <row r="1048" spans="1:4" ht="14.25" customHeight="1">
      <c r="A1048" s="132"/>
      <c r="C1048" s="47"/>
      <c r="D1048" s="105"/>
    </row>
    <row r="1049" spans="1:4" ht="14.25" customHeight="1">
      <c r="A1049" s="132"/>
      <c r="C1049" s="47"/>
      <c r="D1049" s="105"/>
    </row>
    <row r="1050" spans="1:4" ht="14.25" customHeight="1">
      <c r="A1050" s="132"/>
      <c r="C1050" s="47"/>
      <c r="D1050" s="105"/>
    </row>
    <row r="1051" spans="1:4" ht="14.25" customHeight="1">
      <c r="A1051" s="132"/>
      <c r="C1051" s="47"/>
      <c r="D1051" s="105"/>
    </row>
    <row r="1052" spans="1:4" ht="14.25" customHeight="1">
      <c r="A1052" s="132"/>
      <c r="C1052" s="47"/>
      <c r="D1052" s="105"/>
    </row>
    <row r="1053" spans="1:4" ht="14.25" customHeight="1">
      <c r="A1053" s="132"/>
      <c r="C1053" s="47"/>
      <c r="D1053" s="105"/>
    </row>
    <row r="1054" spans="1:4" ht="14.25" customHeight="1">
      <c r="A1054" s="132"/>
      <c r="C1054" s="47"/>
      <c r="D1054" s="105"/>
    </row>
    <row r="1055" spans="1:4" ht="14.25" customHeight="1">
      <c r="A1055" s="132"/>
      <c r="C1055" s="47"/>
      <c r="D1055" s="105"/>
    </row>
    <row r="1056" spans="1:4" ht="14.25" customHeight="1">
      <c r="A1056" s="132"/>
      <c r="C1056" s="47"/>
      <c r="D1056" s="105"/>
    </row>
    <row r="1057" spans="1:4" ht="14.25" customHeight="1">
      <c r="A1057" s="132"/>
      <c r="C1057" s="47"/>
      <c r="D1057" s="105"/>
    </row>
    <row r="1058" spans="1:4" ht="14.25" customHeight="1">
      <c r="A1058" s="132"/>
      <c r="C1058" s="47"/>
      <c r="D1058" s="105"/>
    </row>
    <row r="1059" spans="1:4" ht="14.25" customHeight="1">
      <c r="A1059" s="132"/>
      <c r="C1059" s="47"/>
      <c r="D1059" s="105"/>
    </row>
    <row r="1060" spans="1:4" ht="14.25" customHeight="1">
      <c r="A1060" s="132"/>
      <c r="C1060" s="47"/>
      <c r="D1060" s="105"/>
    </row>
    <row r="1061" spans="1:4" ht="14.25" customHeight="1">
      <c r="A1061" s="132"/>
      <c r="C1061" s="47"/>
      <c r="D1061" s="105"/>
    </row>
    <row r="1062" spans="1:4" ht="14.25" customHeight="1">
      <c r="A1062" s="132"/>
      <c r="C1062" s="47"/>
      <c r="D1062" s="105"/>
    </row>
    <row r="1063" spans="1:4" ht="14.25" customHeight="1">
      <c r="A1063" s="132"/>
      <c r="C1063" s="47"/>
      <c r="D1063" s="105"/>
    </row>
    <row r="1064" spans="1:4" ht="14.25" customHeight="1">
      <c r="A1064" s="132"/>
      <c r="C1064" s="47"/>
      <c r="D1064" s="105"/>
    </row>
    <row r="1065" spans="1:4" ht="14.25" customHeight="1">
      <c r="A1065" s="132"/>
      <c r="C1065" s="47"/>
      <c r="D1065" s="105"/>
    </row>
    <row r="1066" spans="1:4" ht="14.25" customHeight="1">
      <c r="A1066" s="132"/>
      <c r="C1066" s="47"/>
      <c r="D1066" s="105"/>
    </row>
    <row r="1067" spans="1:4" ht="14.25" customHeight="1">
      <c r="A1067" s="132"/>
      <c r="C1067" s="47"/>
      <c r="D1067" s="105"/>
    </row>
    <row r="1068" spans="1:4" ht="14.25" customHeight="1">
      <c r="A1068" s="132"/>
      <c r="C1068" s="47"/>
      <c r="D1068" s="105"/>
    </row>
    <row r="1069" spans="1:4" ht="14.25" customHeight="1">
      <c r="A1069" s="132"/>
      <c r="C1069" s="47"/>
      <c r="D1069" s="105"/>
    </row>
    <row r="1070" spans="1:4" ht="14.25" customHeight="1">
      <c r="A1070" s="132"/>
      <c r="C1070" s="47"/>
      <c r="D1070" s="105"/>
    </row>
    <row r="1071" spans="1:4" ht="14.25" customHeight="1">
      <c r="A1071" s="132"/>
      <c r="C1071" s="47"/>
      <c r="D1071" s="105"/>
    </row>
    <row r="1072" spans="1:4" ht="14.25" customHeight="1">
      <c r="A1072" s="132"/>
      <c r="C1072" s="47"/>
      <c r="D1072" s="105"/>
    </row>
    <row r="1073" spans="1:4" ht="14.25" customHeight="1">
      <c r="A1073" s="132"/>
      <c r="C1073" s="47"/>
      <c r="D1073" s="105"/>
    </row>
    <row r="1074" spans="1:4" ht="14.25" customHeight="1">
      <c r="A1074" s="132"/>
      <c r="C1074" s="47"/>
      <c r="D1074" s="105"/>
    </row>
    <row r="1075" spans="1:4" ht="14.25" customHeight="1">
      <c r="A1075" s="132"/>
      <c r="C1075" s="47"/>
      <c r="D1075" s="105"/>
    </row>
    <row r="1076" spans="1:4" ht="14.25" customHeight="1">
      <c r="A1076" s="132"/>
      <c r="C1076" s="47"/>
      <c r="D1076" s="105"/>
    </row>
    <row r="1077" spans="1:4" ht="14.25" customHeight="1">
      <c r="A1077" s="132"/>
      <c r="C1077" s="47"/>
      <c r="D1077" s="105"/>
    </row>
    <row r="1078" spans="1:4" ht="14.25" customHeight="1">
      <c r="A1078" s="132"/>
      <c r="C1078" s="47"/>
      <c r="D1078" s="105"/>
    </row>
    <row r="1079" spans="1:4" ht="14.25" customHeight="1">
      <c r="A1079" s="132"/>
      <c r="C1079" s="47"/>
      <c r="D1079" s="105"/>
    </row>
    <row r="1080" spans="1:4" ht="14.25" customHeight="1">
      <c r="A1080" s="132"/>
      <c r="C1080" s="47"/>
      <c r="D1080" s="105"/>
    </row>
    <row r="1081" spans="1:4" ht="14.25" customHeight="1">
      <c r="A1081" s="132"/>
      <c r="C1081" s="47"/>
      <c r="D1081" s="105"/>
    </row>
    <row r="1082" spans="1:4" ht="14.25" customHeight="1">
      <c r="A1082" s="132"/>
      <c r="C1082" s="47"/>
      <c r="D1082" s="105"/>
    </row>
    <row r="1083" spans="1:4" ht="14.25" customHeight="1">
      <c r="A1083" s="132"/>
      <c r="C1083" s="47"/>
      <c r="D1083" s="105"/>
    </row>
    <row r="1084" spans="1:4" ht="14.25" customHeight="1">
      <c r="A1084" s="132"/>
      <c r="C1084" s="47"/>
      <c r="D1084" s="105"/>
    </row>
    <row r="1085" spans="1:4" ht="14.25" customHeight="1">
      <c r="A1085" s="132"/>
      <c r="C1085" s="47"/>
      <c r="D1085" s="105"/>
    </row>
    <row r="1086" spans="1:4" ht="14.25" customHeight="1">
      <c r="A1086" s="132"/>
      <c r="C1086" s="47"/>
      <c r="D1086" s="105"/>
    </row>
    <row r="1087" spans="1:4" ht="14.25" customHeight="1">
      <c r="A1087" s="132"/>
      <c r="C1087" s="47"/>
      <c r="D1087" s="105"/>
    </row>
    <row r="1088" spans="1:4" ht="14.25" customHeight="1">
      <c r="A1088" s="132"/>
      <c r="C1088" s="47"/>
      <c r="D1088" s="105"/>
    </row>
    <row r="1089" spans="1:4" ht="14.25" customHeight="1">
      <c r="A1089" s="132"/>
      <c r="C1089" s="47"/>
      <c r="D1089" s="105"/>
    </row>
    <row r="1090" spans="1:4" ht="14.25" customHeight="1">
      <c r="A1090" s="132"/>
      <c r="C1090" s="47"/>
      <c r="D1090" s="105"/>
    </row>
    <row r="1091" spans="1:4" ht="14.25" customHeight="1">
      <c r="A1091" s="132"/>
      <c r="C1091" s="47"/>
      <c r="D1091" s="105"/>
    </row>
    <row r="1092" spans="1:4" ht="14.25" customHeight="1">
      <c r="A1092" s="132"/>
      <c r="C1092" s="47"/>
      <c r="D1092" s="105"/>
    </row>
    <row r="1093" spans="1:4" ht="14.25" customHeight="1">
      <c r="A1093" s="132"/>
      <c r="C1093" s="47"/>
      <c r="D1093" s="105"/>
    </row>
    <row r="1094" spans="1:4" ht="14.25" customHeight="1">
      <c r="A1094" s="132"/>
      <c r="C1094" s="47"/>
      <c r="D1094" s="105"/>
    </row>
    <row r="1095" spans="1:4" ht="14.25" customHeight="1">
      <c r="A1095" s="132"/>
      <c r="C1095" s="47"/>
      <c r="D1095" s="105"/>
    </row>
    <row r="1096" spans="1:4" ht="14.25" customHeight="1">
      <c r="A1096" s="132"/>
      <c r="C1096" s="47"/>
      <c r="D1096" s="105"/>
    </row>
    <row r="1097" spans="1:4" ht="14.25" customHeight="1">
      <c r="A1097" s="132"/>
      <c r="C1097" s="47"/>
      <c r="D1097" s="105"/>
    </row>
    <row r="1098" spans="1:4" ht="14.25" customHeight="1">
      <c r="A1098" s="132"/>
      <c r="C1098" s="47"/>
      <c r="D1098" s="105"/>
    </row>
    <row r="1099" spans="1:4" ht="14.25" customHeight="1">
      <c r="A1099" s="132"/>
      <c r="C1099" s="47"/>
      <c r="D1099" s="105"/>
    </row>
    <row r="1100" spans="1:4" ht="14.25" customHeight="1">
      <c r="A1100" s="132"/>
      <c r="C1100" s="47"/>
      <c r="D1100" s="105"/>
    </row>
    <row r="1101" spans="1:4" ht="14.25" customHeight="1">
      <c r="A1101" s="132"/>
      <c r="C1101" s="47"/>
      <c r="D1101" s="105"/>
    </row>
    <row r="1102" spans="1:4" ht="14.25" customHeight="1">
      <c r="A1102" s="132"/>
      <c r="C1102" s="47"/>
      <c r="D1102" s="105"/>
    </row>
    <row r="1103" spans="1:4" ht="14.25" customHeight="1">
      <c r="A1103" s="132"/>
      <c r="C1103" s="47"/>
      <c r="D1103" s="105"/>
    </row>
    <row r="1104" spans="1:4" ht="14.25" customHeight="1">
      <c r="A1104" s="132"/>
      <c r="C1104" s="47"/>
      <c r="D1104" s="105"/>
    </row>
    <row r="1105" spans="1:4" ht="14.25" customHeight="1">
      <c r="A1105" s="132"/>
      <c r="C1105" s="47"/>
      <c r="D1105" s="105"/>
    </row>
    <row r="1106" spans="1:4" ht="14.25" customHeight="1">
      <c r="A1106" s="132"/>
      <c r="C1106" s="47"/>
      <c r="D1106" s="105"/>
    </row>
    <row r="1107" spans="1:4" ht="14.25" customHeight="1">
      <c r="A1107" s="132"/>
      <c r="C1107" s="47"/>
      <c r="D1107" s="105"/>
    </row>
    <row r="1108" spans="1:4" ht="14.25" customHeight="1">
      <c r="A1108" s="132"/>
      <c r="C1108" s="47"/>
      <c r="D1108" s="105"/>
    </row>
    <row r="1109" spans="1:4" ht="14.25" customHeight="1">
      <c r="A1109" s="132"/>
      <c r="C1109" s="47"/>
      <c r="D1109" s="105"/>
    </row>
    <row r="1110" spans="1:4" ht="14.25" customHeight="1">
      <c r="A1110" s="132"/>
      <c r="C1110" s="47"/>
      <c r="D1110" s="105"/>
    </row>
    <row r="1111" spans="1:4" ht="14.25" customHeight="1">
      <c r="A1111" s="132"/>
      <c r="C1111" s="47"/>
      <c r="D1111" s="105"/>
    </row>
    <row r="1112" spans="1:4" ht="14.25" customHeight="1">
      <c r="A1112" s="132"/>
      <c r="C1112" s="47"/>
      <c r="D1112" s="105"/>
    </row>
    <row r="1113" spans="1:4" ht="14.25" customHeight="1">
      <c r="A1113" s="132"/>
      <c r="C1113" s="47"/>
      <c r="D1113" s="105"/>
    </row>
    <row r="1114" spans="1:4" ht="14.25" customHeight="1">
      <c r="A1114" s="132"/>
      <c r="C1114" s="47"/>
      <c r="D1114" s="105"/>
    </row>
    <row r="1115" spans="1:4" ht="14.25" customHeight="1">
      <c r="A1115" s="132"/>
      <c r="C1115" s="47"/>
      <c r="D1115" s="105"/>
    </row>
    <row r="1116" spans="1:4" ht="14.25" customHeight="1">
      <c r="A1116" s="132"/>
      <c r="C1116" s="47"/>
      <c r="D1116" s="105"/>
    </row>
    <row r="1117" spans="1:4" ht="14.25" customHeight="1">
      <c r="A1117" s="132"/>
      <c r="C1117" s="47"/>
      <c r="D1117" s="105"/>
    </row>
    <row r="1118" spans="1:4" ht="14.25" customHeight="1">
      <c r="A1118" s="132"/>
      <c r="C1118" s="47"/>
      <c r="D1118" s="105"/>
    </row>
    <row r="1119" spans="1:4" ht="14.25" customHeight="1">
      <c r="A1119" s="132"/>
      <c r="C1119" s="47"/>
      <c r="D1119" s="105"/>
    </row>
    <row r="1120" spans="1:4" ht="14.25" customHeight="1">
      <c r="A1120" s="132"/>
      <c r="C1120" s="47"/>
      <c r="D1120" s="105"/>
    </row>
    <row r="1121" spans="1:4" ht="14.25" customHeight="1">
      <c r="A1121" s="132"/>
      <c r="C1121" s="47"/>
      <c r="D1121" s="105"/>
    </row>
    <row r="1122" spans="1:4" ht="14.25" customHeight="1">
      <c r="A1122" s="132"/>
      <c r="C1122" s="47"/>
      <c r="D1122" s="105"/>
    </row>
    <row r="1123" spans="1:4" ht="14.25" customHeight="1">
      <c r="A1123" s="132"/>
      <c r="C1123" s="47"/>
      <c r="D1123" s="105"/>
    </row>
    <row r="1124" spans="1:4" ht="14.25" customHeight="1">
      <c r="A1124" s="132"/>
      <c r="C1124" s="47"/>
      <c r="D1124" s="105"/>
    </row>
    <row r="1125" spans="1:4" ht="14.25" customHeight="1">
      <c r="A1125" s="132"/>
      <c r="C1125" s="47"/>
      <c r="D1125" s="105"/>
    </row>
    <row r="1126" spans="1:4" ht="14.25" customHeight="1">
      <c r="A1126" s="132"/>
      <c r="C1126" s="47"/>
      <c r="D1126" s="105"/>
    </row>
    <row r="1127" spans="1:4" ht="14.25" customHeight="1">
      <c r="A1127" s="132"/>
      <c r="C1127" s="47"/>
      <c r="D1127" s="105"/>
    </row>
    <row r="1128" spans="1:4" ht="14.25" customHeight="1">
      <c r="A1128" s="132"/>
      <c r="C1128" s="47"/>
      <c r="D1128" s="105"/>
    </row>
    <row r="1129" spans="1:4" ht="14.25" customHeight="1">
      <c r="A1129" s="132"/>
      <c r="C1129" s="47"/>
      <c r="D1129" s="105"/>
    </row>
    <row r="1130" spans="1:4" ht="14.25" customHeight="1">
      <c r="A1130" s="132"/>
      <c r="C1130" s="47"/>
      <c r="D1130" s="105"/>
    </row>
    <row r="1131" spans="1:4" ht="14.25" customHeight="1">
      <c r="A1131" s="132"/>
      <c r="C1131" s="47"/>
      <c r="D1131" s="105"/>
    </row>
    <row r="1132" spans="1:4" ht="14.25" customHeight="1">
      <c r="A1132" s="132"/>
      <c r="C1132" s="47"/>
      <c r="D1132" s="105"/>
    </row>
    <row r="1133" spans="1:4" ht="14.25" customHeight="1">
      <c r="A1133" s="132"/>
      <c r="C1133" s="47"/>
      <c r="D1133" s="105"/>
    </row>
    <row r="1134" spans="1:4" ht="14.25" customHeight="1">
      <c r="A1134" s="132"/>
      <c r="C1134" s="47"/>
      <c r="D1134" s="105"/>
    </row>
    <row r="1135" spans="1:4" ht="14.25" customHeight="1">
      <c r="A1135" s="132"/>
      <c r="C1135" s="47"/>
      <c r="D1135" s="105"/>
    </row>
    <row r="1136" spans="1:4" ht="14.25" customHeight="1">
      <c r="A1136" s="132"/>
      <c r="C1136" s="47"/>
      <c r="D1136" s="105"/>
    </row>
    <row r="1137" spans="1:4" ht="14.25" customHeight="1">
      <c r="A1137" s="132"/>
      <c r="C1137" s="47"/>
      <c r="D1137" s="105"/>
    </row>
    <row r="1138" spans="1:4" ht="14.25" customHeight="1">
      <c r="A1138" s="132"/>
      <c r="C1138" s="47"/>
      <c r="D1138" s="105"/>
    </row>
    <row r="1139" spans="1:4" ht="14.25" customHeight="1">
      <c r="A1139" s="132"/>
      <c r="C1139" s="47"/>
      <c r="D1139" s="105"/>
    </row>
    <row r="1140" spans="1:4" ht="14.25" customHeight="1">
      <c r="A1140" s="132"/>
      <c r="C1140" s="47"/>
      <c r="D1140" s="105"/>
    </row>
    <row r="1141" spans="1:4" ht="14.25" customHeight="1">
      <c r="A1141" s="132"/>
      <c r="C1141" s="47"/>
      <c r="D1141" s="105"/>
    </row>
    <row r="1142" spans="1:4" ht="14.25" customHeight="1">
      <c r="A1142" s="132"/>
      <c r="C1142" s="47"/>
      <c r="D1142" s="105"/>
    </row>
    <row r="1143" spans="1:4" ht="14.25" customHeight="1">
      <c r="A1143" s="132"/>
      <c r="C1143" s="47"/>
      <c r="D1143" s="105"/>
    </row>
    <row r="1144" spans="1:4" ht="14.25" customHeight="1">
      <c r="A1144" s="132"/>
      <c r="C1144" s="47"/>
      <c r="D1144" s="105"/>
    </row>
    <row r="1145" spans="1:4" ht="14.25" customHeight="1">
      <c r="A1145" s="132"/>
      <c r="C1145" s="47"/>
      <c r="D1145" s="105"/>
    </row>
    <row r="1146" spans="1:4" ht="14.25" customHeight="1">
      <c r="A1146" s="132"/>
      <c r="C1146" s="47"/>
      <c r="D1146" s="105"/>
    </row>
    <row r="1147" spans="1:4" ht="14.25" customHeight="1">
      <c r="A1147" s="132"/>
      <c r="C1147" s="47"/>
      <c r="D1147" s="105"/>
    </row>
    <row r="1148" spans="1:4" ht="14.25" customHeight="1">
      <c r="A1148" s="132"/>
      <c r="C1148" s="47"/>
      <c r="D1148" s="105"/>
    </row>
    <row r="1149" spans="1:4" ht="14.25" customHeight="1">
      <c r="A1149" s="132"/>
      <c r="C1149" s="47"/>
      <c r="D1149" s="105"/>
    </row>
    <row r="1150" spans="1:4" ht="14.25" customHeight="1">
      <c r="A1150" s="132"/>
      <c r="C1150" s="47"/>
      <c r="D1150" s="105"/>
    </row>
    <row r="1151" spans="1:4" ht="14.25" customHeight="1">
      <c r="A1151" s="132"/>
      <c r="C1151" s="47"/>
      <c r="D1151" s="105"/>
    </row>
    <row r="1152" spans="1:4" ht="14.25" customHeight="1">
      <c r="A1152" s="132"/>
      <c r="C1152" s="47"/>
      <c r="D1152" s="105"/>
    </row>
    <row r="1153" spans="1:4" ht="14.25" customHeight="1">
      <c r="A1153" s="132"/>
      <c r="C1153" s="47"/>
      <c r="D1153" s="105"/>
    </row>
    <row r="1154" spans="1:4" ht="14.25" customHeight="1">
      <c r="A1154" s="132"/>
      <c r="C1154" s="47"/>
      <c r="D1154" s="105"/>
    </row>
    <row r="1155" spans="1:4" ht="14.25" customHeight="1">
      <c r="A1155" s="132"/>
      <c r="C1155" s="47"/>
      <c r="D1155" s="105"/>
    </row>
    <row r="1156" spans="1:4" ht="14.25" customHeight="1">
      <c r="A1156" s="132"/>
      <c r="C1156" s="47"/>
      <c r="D1156" s="105"/>
    </row>
    <row r="1157" spans="1:4" ht="14.25" customHeight="1">
      <c r="A1157" s="132"/>
      <c r="C1157" s="47"/>
      <c r="D1157" s="105"/>
    </row>
    <row r="1158" spans="1:4" ht="14.25" customHeight="1">
      <c r="A1158" s="132"/>
      <c r="C1158" s="47"/>
      <c r="D1158" s="105"/>
    </row>
    <row r="1159" spans="1:4" ht="14.25" customHeight="1">
      <c r="A1159" s="132"/>
      <c r="C1159" s="47"/>
      <c r="D1159" s="105"/>
    </row>
    <row r="1160" spans="1:4" ht="14.25" customHeight="1">
      <c r="A1160" s="132"/>
      <c r="C1160" s="47"/>
      <c r="D1160" s="105"/>
    </row>
    <row r="1161" spans="1:4" ht="14.25" customHeight="1">
      <c r="A1161" s="132"/>
      <c r="C1161" s="47"/>
      <c r="D1161" s="105"/>
    </row>
  </sheetData>
  <sheetProtection/>
  <mergeCells count="49">
    <mergeCell ref="B654:C654"/>
    <mergeCell ref="A599:D599"/>
    <mergeCell ref="A523:D523"/>
    <mergeCell ref="A338:D338"/>
    <mergeCell ref="A511:D511"/>
    <mergeCell ref="A343:D343"/>
    <mergeCell ref="A463:D463"/>
    <mergeCell ref="A495:D495"/>
    <mergeCell ref="A428:D428"/>
    <mergeCell ref="A478:D478"/>
    <mergeCell ref="A582:D582"/>
    <mergeCell ref="A407:D407"/>
    <mergeCell ref="A379:D379"/>
    <mergeCell ref="A283:D283"/>
    <mergeCell ref="A261:D261"/>
    <mergeCell ref="B282:C282"/>
    <mergeCell ref="A333:D333"/>
    <mergeCell ref="A308:D308"/>
    <mergeCell ref="A309:D309"/>
    <mergeCell ref="B651:C651"/>
    <mergeCell ref="B649:C649"/>
    <mergeCell ref="B650:C650"/>
    <mergeCell ref="A342:D342"/>
    <mergeCell ref="A477:D477"/>
    <mergeCell ref="A312:D312"/>
    <mergeCell ref="A637:D637"/>
    <mergeCell ref="A508:D508"/>
    <mergeCell ref="A643:D643"/>
    <mergeCell ref="A512:D512"/>
    <mergeCell ref="A644:D644"/>
    <mergeCell ref="A583:D583"/>
    <mergeCell ref="A604:D604"/>
    <mergeCell ref="A603:D603"/>
    <mergeCell ref="A202:D202"/>
    <mergeCell ref="B253:C253"/>
    <mergeCell ref="A247:D247"/>
    <mergeCell ref="A260:D260"/>
    <mergeCell ref="A362:D362"/>
    <mergeCell ref="A380:D380"/>
    <mergeCell ref="B653:C653"/>
    <mergeCell ref="A4:D4"/>
    <mergeCell ref="B201:C201"/>
    <mergeCell ref="A427:D427"/>
    <mergeCell ref="A332:D332"/>
    <mergeCell ref="A246:D246"/>
    <mergeCell ref="A5:D5"/>
    <mergeCell ref="B242:C242"/>
    <mergeCell ref="A243:D243"/>
    <mergeCell ref="A254:D254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="85" zoomScaleNormal="85" zoomScaleSheetLayoutView="85" zoomScalePageLayoutView="0" workbookViewId="0" topLeftCell="A19">
      <selection activeCell="B19" sqref="B19:C19"/>
    </sheetView>
  </sheetViews>
  <sheetFormatPr defaultColWidth="9.140625" defaultRowHeight="12.75"/>
  <cols>
    <col min="1" max="1" width="5.8515625" style="26" customWidth="1"/>
    <col min="2" max="2" width="48.140625" style="0" customWidth="1"/>
    <col min="3" max="3" width="29.421875" style="23" customWidth="1"/>
    <col min="4" max="4" width="25.28125" style="23" customWidth="1"/>
    <col min="5" max="5" width="50.28125" style="23" customWidth="1"/>
  </cols>
  <sheetData>
    <row r="1" spans="1:5" ht="16.5">
      <c r="A1" s="17" t="s">
        <v>223</v>
      </c>
      <c r="B1" s="8"/>
      <c r="D1" s="24"/>
      <c r="E1" s="24"/>
    </row>
    <row r="2" ht="17.25" thickBot="1">
      <c r="B2" s="8"/>
    </row>
    <row r="3" spans="1:5" ht="26.25" customHeight="1">
      <c r="A3" s="181" t="s">
        <v>19</v>
      </c>
      <c r="B3" s="182" t="s">
        <v>16</v>
      </c>
      <c r="C3" s="189" t="s">
        <v>36</v>
      </c>
      <c r="D3" s="219" t="s">
        <v>221</v>
      </c>
      <c r="E3" s="190" t="s">
        <v>876</v>
      </c>
    </row>
    <row r="4" spans="1:5" ht="51">
      <c r="A4" s="195">
        <v>1</v>
      </c>
      <c r="B4" s="71" t="s">
        <v>135</v>
      </c>
      <c r="C4" s="176">
        <f>3800675.1+215169.74</f>
        <v>4015844.84</v>
      </c>
      <c r="D4" s="178" t="s">
        <v>75</v>
      </c>
      <c r="E4" s="222" t="s">
        <v>875</v>
      </c>
    </row>
    <row r="5" spans="1:5" s="6" customFormat="1" ht="25.5">
      <c r="A5" s="183">
        <v>2</v>
      </c>
      <c r="B5" s="71" t="s">
        <v>139</v>
      </c>
      <c r="C5" s="176">
        <v>2141619.75</v>
      </c>
      <c r="D5" s="178" t="s">
        <v>75</v>
      </c>
      <c r="E5" s="191"/>
    </row>
    <row r="6" spans="1:5" s="6" customFormat="1" ht="25.5">
      <c r="A6" s="195">
        <v>3</v>
      </c>
      <c r="B6" s="71" t="s">
        <v>138</v>
      </c>
      <c r="C6" s="176">
        <v>124415.01999999997</v>
      </c>
      <c r="D6" s="178" t="s">
        <v>75</v>
      </c>
      <c r="E6" s="191"/>
    </row>
    <row r="7" spans="1:5" s="6" customFormat="1" ht="25.5">
      <c r="A7" s="183">
        <v>4</v>
      </c>
      <c r="B7" s="71" t="s">
        <v>140</v>
      </c>
      <c r="C7" s="176">
        <v>96330.07</v>
      </c>
      <c r="D7" s="178" t="s">
        <v>75</v>
      </c>
      <c r="E7" s="191"/>
    </row>
    <row r="8" spans="1:5" s="6" customFormat="1" ht="25.5">
      <c r="A8" s="195">
        <v>5</v>
      </c>
      <c r="B8" s="71" t="s">
        <v>91</v>
      </c>
      <c r="C8" s="176">
        <f>103305.08+4920</f>
        <v>108225.08</v>
      </c>
      <c r="D8" s="176">
        <v>2148.96</v>
      </c>
      <c r="E8" s="192"/>
    </row>
    <row r="9" spans="1:5" s="6" customFormat="1" ht="25.5">
      <c r="A9" s="183">
        <v>6</v>
      </c>
      <c r="B9" s="71" t="s">
        <v>106</v>
      </c>
      <c r="C9" s="176">
        <v>742692.38</v>
      </c>
      <c r="D9" s="176">
        <v>93205.62</v>
      </c>
      <c r="E9" s="192"/>
    </row>
    <row r="10" spans="1:5" s="6" customFormat="1" ht="25.5">
      <c r="A10" s="195">
        <v>7</v>
      </c>
      <c r="B10" s="20" t="s">
        <v>96</v>
      </c>
      <c r="C10" s="224">
        <f>424957.53+6046</f>
        <v>431003.53</v>
      </c>
      <c r="D10" s="225">
        <v>33262.13</v>
      </c>
      <c r="E10" s="192"/>
    </row>
    <row r="11" spans="1:5" ht="25.5">
      <c r="A11" s="183">
        <v>8</v>
      </c>
      <c r="B11" s="20" t="s">
        <v>116</v>
      </c>
      <c r="C11" s="176">
        <f>333628.86+134724.23+13183</f>
        <v>481536.08999999997</v>
      </c>
      <c r="D11" s="178">
        <v>39640.42</v>
      </c>
      <c r="E11" s="222" t="s">
        <v>686</v>
      </c>
    </row>
    <row r="12" spans="1:5" s="6" customFormat="1" ht="25.5">
      <c r="A12" s="195">
        <v>9</v>
      </c>
      <c r="B12" s="20" t="s">
        <v>99</v>
      </c>
      <c r="C12" s="177">
        <f>764304.31+82969.69</f>
        <v>847274</v>
      </c>
      <c r="D12" s="177">
        <v>56050.05</v>
      </c>
      <c r="E12" s="220"/>
    </row>
    <row r="13" spans="1:5" s="6" customFormat="1" ht="25.5">
      <c r="A13" s="195">
        <v>10</v>
      </c>
      <c r="B13" s="20" t="s">
        <v>120</v>
      </c>
      <c r="C13" s="176">
        <f>1378594.57+28996</f>
        <v>1407590.57</v>
      </c>
      <c r="D13" s="176">
        <v>61838</v>
      </c>
      <c r="E13" s="192"/>
    </row>
    <row r="14" spans="1:5" s="6" customFormat="1" ht="25.5">
      <c r="A14" s="195">
        <v>11</v>
      </c>
      <c r="B14" s="20" t="s">
        <v>105</v>
      </c>
      <c r="C14" s="176">
        <f>1465208.28+83762.52+2050</f>
        <v>1551020.8</v>
      </c>
      <c r="D14" s="178" t="s">
        <v>75</v>
      </c>
      <c r="E14" s="222" t="s">
        <v>687</v>
      </c>
    </row>
    <row r="15" spans="1:5" s="6" customFormat="1" ht="25.5">
      <c r="A15" s="195">
        <v>12</v>
      </c>
      <c r="B15" s="20" t="s">
        <v>125</v>
      </c>
      <c r="C15" s="178">
        <f>2001644.66+18799.4</f>
        <v>2020444.0599999998</v>
      </c>
      <c r="D15" s="178" t="s">
        <v>75</v>
      </c>
      <c r="E15" s="191"/>
    </row>
    <row r="16" spans="1:5" s="6" customFormat="1" ht="25.5">
      <c r="A16" s="195">
        <v>13</v>
      </c>
      <c r="B16" s="20" t="s">
        <v>147</v>
      </c>
      <c r="C16" s="178">
        <f>5383+6990</f>
        <v>12373</v>
      </c>
      <c r="D16" s="178" t="s">
        <v>75</v>
      </c>
      <c r="E16" s="222" t="s">
        <v>688</v>
      </c>
    </row>
    <row r="17" spans="1:5" ht="18" customHeight="1" thickBot="1">
      <c r="A17" s="193"/>
      <c r="B17" s="194" t="s">
        <v>148</v>
      </c>
      <c r="C17" s="259">
        <f>SUM(C4:C16)</f>
        <v>13980369.190000001</v>
      </c>
      <c r="D17" s="221">
        <f>SUM(D4:D16)</f>
        <v>286145.18</v>
      </c>
      <c r="E17" s="208"/>
    </row>
    <row r="18" spans="2:5" ht="13.5" thickBot="1">
      <c r="B18" s="6"/>
      <c r="C18" s="25"/>
      <c r="D18" s="25"/>
      <c r="E18" s="25"/>
    </row>
    <row r="19" spans="2:5" ht="16.5" thickBot="1">
      <c r="B19" s="111" t="s">
        <v>152</v>
      </c>
      <c r="C19" s="172">
        <f>SUM(C17)</f>
        <v>13980369.190000001</v>
      </c>
      <c r="D19" s="25"/>
      <c r="E19" s="25"/>
    </row>
    <row r="20" spans="2:5" ht="12.75">
      <c r="B20" s="6"/>
      <c r="C20" s="25"/>
      <c r="D20" s="25"/>
      <c r="E20" s="25"/>
    </row>
    <row r="21" spans="2:5" ht="12.75">
      <c r="B21" s="6"/>
      <c r="C21" s="25"/>
      <c r="D21" s="25"/>
      <c r="E21" s="2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85" zoomScaleNormal="85" zoomScaleSheetLayoutView="85" zoomScalePageLayoutView="0" workbookViewId="0" topLeftCell="A16">
      <selection activeCell="F36" sqref="F36:G36"/>
    </sheetView>
  </sheetViews>
  <sheetFormatPr defaultColWidth="9.140625" defaultRowHeight="12.75"/>
  <cols>
    <col min="1" max="1" width="5.00390625" style="43" customWidth="1"/>
    <col min="2" max="2" width="32.421875" style="43" customWidth="1"/>
    <col min="3" max="3" width="28.28125" style="43" customWidth="1"/>
    <col min="4" max="4" width="25.8515625" style="43" customWidth="1"/>
    <col min="5" max="5" width="14.57421875" style="43" customWidth="1"/>
    <col min="6" max="6" width="26.8515625" style="43" customWidth="1"/>
    <col min="7" max="7" width="19.00390625" style="106" customWidth="1"/>
    <col min="8" max="8" width="42.57421875" style="44" bestFit="1" customWidth="1"/>
    <col min="9" max="9" width="19.8515625" style="43" customWidth="1"/>
    <col min="10" max="10" width="35.8515625" style="43" customWidth="1"/>
    <col min="11" max="16384" width="9.140625" style="60" customWidth="1"/>
  </cols>
  <sheetData>
    <row r="1" spans="1:9" ht="12.75">
      <c r="A1" s="80" t="s">
        <v>455</v>
      </c>
      <c r="B1" s="62"/>
      <c r="I1" s="62"/>
    </row>
    <row r="2" spans="1:9" ht="13.5" thickBot="1">
      <c r="A2" s="62"/>
      <c r="B2" s="62"/>
      <c r="I2" s="62"/>
    </row>
    <row r="3" spans="1:10" ht="58.5" customHeight="1">
      <c r="A3" s="241" t="s">
        <v>3</v>
      </c>
      <c r="B3" s="242" t="s">
        <v>37</v>
      </c>
      <c r="C3" s="243" t="s">
        <v>38</v>
      </c>
      <c r="D3" s="243" t="s">
        <v>39</v>
      </c>
      <c r="E3" s="243" t="s">
        <v>28</v>
      </c>
      <c r="F3" s="243" t="s">
        <v>40</v>
      </c>
      <c r="G3" s="213" t="s">
        <v>41</v>
      </c>
      <c r="H3" s="243" t="s">
        <v>42</v>
      </c>
      <c r="I3" s="243" t="s">
        <v>43</v>
      </c>
      <c r="J3" s="244" t="s">
        <v>44</v>
      </c>
    </row>
    <row r="4" spans="1:10" s="45" customFormat="1" ht="12.75" customHeight="1">
      <c r="A4" s="442" t="s">
        <v>871</v>
      </c>
      <c r="B4" s="424"/>
      <c r="C4" s="424"/>
      <c r="D4" s="424"/>
      <c r="E4" s="424"/>
      <c r="F4" s="424"/>
      <c r="G4" s="424"/>
      <c r="H4" s="424"/>
      <c r="I4" s="424"/>
      <c r="J4" s="443"/>
    </row>
    <row r="5" spans="1:10" ht="25.5">
      <c r="A5" s="245">
        <v>1</v>
      </c>
      <c r="B5" s="89" t="s">
        <v>157</v>
      </c>
      <c r="C5" s="73" t="s">
        <v>158</v>
      </c>
      <c r="D5" s="73"/>
      <c r="E5" s="74">
        <v>2013</v>
      </c>
      <c r="F5" s="73" t="s">
        <v>159</v>
      </c>
      <c r="G5" s="114">
        <v>8099</v>
      </c>
      <c r="H5" s="73"/>
      <c r="I5" s="73" t="s">
        <v>227</v>
      </c>
      <c r="J5" s="246" t="s">
        <v>160</v>
      </c>
    </row>
    <row r="6" spans="1:10" ht="89.25">
      <c r="A6" s="245">
        <v>2</v>
      </c>
      <c r="B6" s="88" t="s">
        <v>161</v>
      </c>
      <c r="C6" s="226" t="s">
        <v>162</v>
      </c>
      <c r="D6" s="41" t="s">
        <v>163</v>
      </c>
      <c r="E6" s="75">
        <v>2011</v>
      </c>
      <c r="F6" s="42" t="s">
        <v>164</v>
      </c>
      <c r="G6" s="112">
        <v>38130</v>
      </c>
      <c r="H6" s="76" t="s">
        <v>165</v>
      </c>
      <c r="I6" s="73" t="s">
        <v>227</v>
      </c>
      <c r="J6" s="247" t="s">
        <v>166</v>
      </c>
    </row>
    <row r="7" spans="1:10" ht="76.5">
      <c r="A7" s="248">
        <v>3</v>
      </c>
      <c r="B7" s="87" t="s">
        <v>167</v>
      </c>
      <c r="C7" s="77">
        <v>9627</v>
      </c>
      <c r="D7" s="78" t="s">
        <v>168</v>
      </c>
      <c r="E7" s="52">
        <v>2010</v>
      </c>
      <c r="F7" s="79" t="s">
        <v>169</v>
      </c>
      <c r="G7" s="113">
        <v>43310</v>
      </c>
      <c r="H7" s="79" t="s">
        <v>170</v>
      </c>
      <c r="I7" s="73" t="s">
        <v>227</v>
      </c>
      <c r="J7" s="247" t="s">
        <v>166</v>
      </c>
    </row>
    <row r="8" spans="1:10" ht="12.75">
      <c r="A8" s="440" t="s">
        <v>0</v>
      </c>
      <c r="B8" s="441"/>
      <c r="C8" s="441"/>
      <c r="D8" s="441"/>
      <c r="E8" s="441"/>
      <c r="F8" s="441"/>
      <c r="G8" s="168">
        <f>SUM(G5:G7)</f>
        <v>89539</v>
      </c>
      <c r="H8" s="56"/>
      <c r="I8" s="32"/>
      <c r="J8" s="249"/>
    </row>
    <row r="9" spans="1:10" s="45" customFormat="1" ht="12.75">
      <c r="A9" s="442" t="s">
        <v>136</v>
      </c>
      <c r="B9" s="424"/>
      <c r="C9" s="424"/>
      <c r="D9" s="424"/>
      <c r="E9" s="424"/>
      <c r="F9" s="424"/>
      <c r="G9" s="424"/>
      <c r="H9" s="424"/>
      <c r="I9" s="424"/>
      <c r="J9" s="443"/>
    </row>
    <row r="10" spans="1:10" ht="12.75">
      <c r="A10" s="250">
        <v>1</v>
      </c>
      <c r="B10" s="88" t="s">
        <v>171</v>
      </c>
      <c r="C10" s="115" t="s">
        <v>834</v>
      </c>
      <c r="D10" s="41"/>
      <c r="E10" s="41"/>
      <c r="F10" s="226" t="s">
        <v>172</v>
      </c>
      <c r="G10" s="169">
        <v>32325</v>
      </c>
      <c r="H10" s="57"/>
      <c r="I10" s="54" t="s">
        <v>227</v>
      </c>
      <c r="J10" s="251" t="s">
        <v>835</v>
      </c>
    </row>
    <row r="11" spans="1:10" ht="12.75">
      <c r="A11" s="250">
        <v>2</v>
      </c>
      <c r="B11" s="87" t="s">
        <v>171</v>
      </c>
      <c r="C11" s="55" t="s">
        <v>834</v>
      </c>
      <c r="D11" s="78"/>
      <c r="E11" s="78"/>
      <c r="F11" s="78" t="s">
        <v>173</v>
      </c>
      <c r="G11" s="113">
        <v>27566</v>
      </c>
      <c r="H11" s="58"/>
      <c r="I11" s="55"/>
      <c r="J11" s="252" t="s">
        <v>836</v>
      </c>
    </row>
    <row r="12" spans="1:10" ht="12.75">
      <c r="A12" s="440" t="s">
        <v>0</v>
      </c>
      <c r="B12" s="441"/>
      <c r="C12" s="441"/>
      <c r="D12" s="441"/>
      <c r="E12" s="441"/>
      <c r="F12" s="441"/>
      <c r="G12" s="168">
        <f>SUM(G10:G11)</f>
        <v>59891</v>
      </c>
      <c r="H12" s="56"/>
      <c r="I12" s="32"/>
      <c r="J12" s="249"/>
    </row>
    <row r="13" spans="1:10" s="45" customFormat="1" ht="12.75">
      <c r="A13" s="442" t="s">
        <v>872</v>
      </c>
      <c r="B13" s="424"/>
      <c r="C13" s="424"/>
      <c r="D13" s="424"/>
      <c r="E13" s="424"/>
      <c r="F13" s="424"/>
      <c r="G13" s="424"/>
      <c r="H13" s="424"/>
      <c r="I13" s="424"/>
      <c r="J13" s="443"/>
    </row>
    <row r="14" spans="1:10" s="4" customFormat="1" ht="12.75">
      <c r="A14" s="245">
        <v>1</v>
      </c>
      <c r="B14" s="149" t="s">
        <v>174</v>
      </c>
      <c r="C14" s="150" t="s">
        <v>175</v>
      </c>
      <c r="D14" s="151" t="s">
        <v>176</v>
      </c>
      <c r="E14" s="152">
        <v>1998</v>
      </c>
      <c r="F14" s="153" t="s">
        <v>177</v>
      </c>
      <c r="G14" s="146">
        <v>62678.5</v>
      </c>
      <c r="H14" s="153" t="s">
        <v>178</v>
      </c>
      <c r="I14" s="154" t="s">
        <v>227</v>
      </c>
      <c r="J14" s="253" t="s">
        <v>865</v>
      </c>
    </row>
    <row r="15" spans="1:10" s="4" customFormat="1" ht="12.75">
      <c r="A15" s="245">
        <v>2</v>
      </c>
      <c r="B15" s="149" t="s">
        <v>174</v>
      </c>
      <c r="C15" s="155" t="s">
        <v>179</v>
      </c>
      <c r="D15" s="155" t="s">
        <v>176</v>
      </c>
      <c r="E15" s="152">
        <v>1998</v>
      </c>
      <c r="F15" s="156" t="s">
        <v>177</v>
      </c>
      <c r="G15" s="170">
        <v>62678.5</v>
      </c>
      <c r="H15" s="156" t="s">
        <v>178</v>
      </c>
      <c r="I15" s="154" t="s">
        <v>227</v>
      </c>
      <c r="J15" s="254" t="s">
        <v>865</v>
      </c>
    </row>
    <row r="16" spans="1:10" s="4" customFormat="1" ht="12.75">
      <c r="A16" s="245">
        <v>3</v>
      </c>
      <c r="B16" s="157" t="s">
        <v>180</v>
      </c>
      <c r="C16" s="158">
        <v>901</v>
      </c>
      <c r="D16" s="159" t="s">
        <v>181</v>
      </c>
      <c r="E16" s="152">
        <v>2006</v>
      </c>
      <c r="F16" s="156" t="s">
        <v>182</v>
      </c>
      <c r="G16" s="170">
        <v>4373.26</v>
      </c>
      <c r="H16" s="156" t="s">
        <v>178</v>
      </c>
      <c r="I16" s="154" t="s">
        <v>227</v>
      </c>
      <c r="J16" s="254" t="s">
        <v>865</v>
      </c>
    </row>
    <row r="17" spans="1:10" s="4" customFormat="1" ht="12.75">
      <c r="A17" s="245">
        <v>4</v>
      </c>
      <c r="B17" s="149" t="s">
        <v>183</v>
      </c>
      <c r="C17" s="160">
        <v>54892</v>
      </c>
      <c r="D17" s="161" t="s">
        <v>184</v>
      </c>
      <c r="E17" s="152">
        <v>2006</v>
      </c>
      <c r="F17" s="156" t="s">
        <v>185</v>
      </c>
      <c r="G17" s="170">
        <v>4268.78</v>
      </c>
      <c r="H17" s="156" t="s">
        <v>178</v>
      </c>
      <c r="I17" s="154" t="s">
        <v>227</v>
      </c>
      <c r="J17" s="254" t="s">
        <v>865</v>
      </c>
    </row>
    <row r="18" spans="1:10" s="4" customFormat="1" ht="12.75">
      <c r="A18" s="245">
        <v>5</v>
      </c>
      <c r="B18" s="149" t="s">
        <v>186</v>
      </c>
      <c r="C18" s="162">
        <v>77249</v>
      </c>
      <c r="D18" s="163" t="s">
        <v>187</v>
      </c>
      <c r="E18" s="152">
        <v>2009</v>
      </c>
      <c r="F18" s="156" t="s">
        <v>188</v>
      </c>
      <c r="G18" s="170">
        <v>9003.6</v>
      </c>
      <c r="H18" s="156" t="s">
        <v>178</v>
      </c>
      <c r="I18" s="154" t="s">
        <v>227</v>
      </c>
      <c r="J18" s="254" t="s">
        <v>865</v>
      </c>
    </row>
    <row r="19" spans="1:10" s="4" customFormat="1" ht="12.75">
      <c r="A19" s="245">
        <v>6</v>
      </c>
      <c r="B19" s="149" t="s">
        <v>186</v>
      </c>
      <c r="C19" s="160">
        <v>77234</v>
      </c>
      <c r="D19" s="164" t="s">
        <v>187</v>
      </c>
      <c r="E19" s="152">
        <v>2009</v>
      </c>
      <c r="F19" s="156" t="s">
        <v>188</v>
      </c>
      <c r="G19" s="170">
        <v>9003.6</v>
      </c>
      <c r="H19" s="156" t="s">
        <v>178</v>
      </c>
      <c r="I19" s="154" t="s">
        <v>227</v>
      </c>
      <c r="J19" s="254" t="s">
        <v>865</v>
      </c>
    </row>
    <row r="20" spans="1:10" s="4" customFormat="1" ht="12.75">
      <c r="A20" s="245">
        <v>7</v>
      </c>
      <c r="B20" s="149" t="s">
        <v>866</v>
      </c>
      <c r="C20" s="160">
        <v>72524</v>
      </c>
      <c r="D20" s="164" t="s">
        <v>189</v>
      </c>
      <c r="E20" s="152">
        <v>2006</v>
      </c>
      <c r="F20" s="156" t="s">
        <v>190</v>
      </c>
      <c r="G20" s="170">
        <v>47092.4</v>
      </c>
      <c r="H20" s="156" t="s">
        <v>178</v>
      </c>
      <c r="I20" s="154" t="s">
        <v>227</v>
      </c>
      <c r="J20" s="254" t="s">
        <v>865</v>
      </c>
    </row>
    <row r="21" spans="1:10" s="4" customFormat="1" ht="25.5">
      <c r="A21" s="245">
        <v>8</v>
      </c>
      <c r="B21" s="149" t="s">
        <v>191</v>
      </c>
      <c r="C21" s="160" t="s">
        <v>192</v>
      </c>
      <c r="D21" s="164" t="s">
        <v>193</v>
      </c>
      <c r="E21" s="152">
        <v>2006</v>
      </c>
      <c r="F21" s="156" t="s">
        <v>194</v>
      </c>
      <c r="G21" s="170">
        <v>52006.88</v>
      </c>
      <c r="H21" s="156" t="s">
        <v>178</v>
      </c>
      <c r="I21" s="154" t="s">
        <v>227</v>
      </c>
      <c r="J21" s="254" t="s">
        <v>865</v>
      </c>
    </row>
    <row r="22" spans="1:10" s="4" customFormat="1" ht="25.5">
      <c r="A22" s="245">
        <v>9</v>
      </c>
      <c r="B22" s="149" t="s">
        <v>195</v>
      </c>
      <c r="C22" s="164" t="s">
        <v>196</v>
      </c>
      <c r="D22" s="161" t="s">
        <v>197</v>
      </c>
      <c r="E22" s="165">
        <v>2013</v>
      </c>
      <c r="F22" s="156" t="s">
        <v>198</v>
      </c>
      <c r="G22" s="170">
        <v>32226</v>
      </c>
      <c r="H22" s="156" t="s">
        <v>178</v>
      </c>
      <c r="I22" s="154" t="s">
        <v>227</v>
      </c>
      <c r="J22" s="254" t="s">
        <v>865</v>
      </c>
    </row>
    <row r="23" spans="1:10" s="4" customFormat="1" ht="25.5">
      <c r="A23" s="245">
        <v>10</v>
      </c>
      <c r="B23" s="149" t="s">
        <v>199</v>
      </c>
      <c r="C23" s="164" t="s">
        <v>200</v>
      </c>
      <c r="D23" s="161" t="s">
        <v>201</v>
      </c>
      <c r="E23" s="165" t="s">
        <v>202</v>
      </c>
      <c r="F23" s="156" t="s">
        <v>203</v>
      </c>
      <c r="G23" s="170">
        <v>5084.62</v>
      </c>
      <c r="H23" s="156" t="s">
        <v>178</v>
      </c>
      <c r="I23" s="154" t="s">
        <v>227</v>
      </c>
      <c r="J23" s="254" t="s">
        <v>865</v>
      </c>
    </row>
    <row r="24" spans="1:10" s="4" customFormat="1" ht="25.5">
      <c r="A24" s="245">
        <v>11</v>
      </c>
      <c r="B24" s="149" t="s">
        <v>204</v>
      </c>
      <c r="C24" s="164" t="s">
        <v>205</v>
      </c>
      <c r="D24" s="161" t="s">
        <v>206</v>
      </c>
      <c r="E24" s="165" t="s">
        <v>149</v>
      </c>
      <c r="F24" s="156" t="s">
        <v>207</v>
      </c>
      <c r="G24" s="170">
        <v>4426.52</v>
      </c>
      <c r="H24" s="156" t="s">
        <v>178</v>
      </c>
      <c r="I24" s="154" t="s">
        <v>227</v>
      </c>
      <c r="J24" s="254" t="s">
        <v>865</v>
      </c>
    </row>
    <row r="25" spans="1:10" s="4" customFormat="1" ht="25.5">
      <c r="A25" s="245">
        <v>12</v>
      </c>
      <c r="B25" s="149" t="s">
        <v>208</v>
      </c>
      <c r="C25" s="164">
        <v>1504022270</v>
      </c>
      <c r="D25" s="161" t="s">
        <v>209</v>
      </c>
      <c r="E25" s="165" t="s">
        <v>210</v>
      </c>
      <c r="F25" s="156" t="s">
        <v>211</v>
      </c>
      <c r="G25" s="170">
        <v>13776</v>
      </c>
      <c r="H25" s="156" t="s">
        <v>178</v>
      </c>
      <c r="I25" s="154" t="s">
        <v>227</v>
      </c>
      <c r="J25" s="254" t="s">
        <v>865</v>
      </c>
    </row>
    <row r="26" spans="1:10" s="4" customFormat="1" ht="25.5">
      <c r="A26" s="245">
        <v>13</v>
      </c>
      <c r="B26" s="149" t="s">
        <v>212</v>
      </c>
      <c r="C26" s="164" t="s">
        <v>213</v>
      </c>
      <c r="D26" s="161" t="s">
        <v>214</v>
      </c>
      <c r="E26" s="165" t="s">
        <v>210</v>
      </c>
      <c r="F26" s="156" t="s">
        <v>211</v>
      </c>
      <c r="G26" s="170">
        <v>21771</v>
      </c>
      <c r="H26" s="156" t="s">
        <v>178</v>
      </c>
      <c r="I26" s="154" t="s">
        <v>227</v>
      </c>
      <c r="J26" s="254" t="s">
        <v>865</v>
      </c>
    </row>
    <row r="27" spans="1:10" s="4" customFormat="1" ht="25.5">
      <c r="A27" s="245">
        <v>14</v>
      </c>
      <c r="B27" s="149" t="s">
        <v>215</v>
      </c>
      <c r="C27" s="164" t="s">
        <v>216</v>
      </c>
      <c r="D27" s="161" t="s">
        <v>209</v>
      </c>
      <c r="E27" s="165" t="s">
        <v>149</v>
      </c>
      <c r="F27" s="156" t="s">
        <v>211</v>
      </c>
      <c r="G27" s="170">
        <v>30135</v>
      </c>
      <c r="H27" s="156" t="s">
        <v>178</v>
      </c>
      <c r="I27" s="154" t="s">
        <v>227</v>
      </c>
      <c r="J27" s="254" t="s">
        <v>865</v>
      </c>
    </row>
    <row r="28" spans="1:10" s="4" customFormat="1" ht="25.5">
      <c r="A28" s="245">
        <v>15</v>
      </c>
      <c r="B28" s="149" t="s">
        <v>346</v>
      </c>
      <c r="C28" s="164" t="s">
        <v>347</v>
      </c>
      <c r="D28" s="161" t="s">
        <v>209</v>
      </c>
      <c r="E28" s="165" t="s">
        <v>348</v>
      </c>
      <c r="F28" s="156" t="s">
        <v>211</v>
      </c>
      <c r="G28" s="170">
        <v>14760</v>
      </c>
      <c r="H28" s="156" t="s">
        <v>178</v>
      </c>
      <c r="I28" s="154" t="s">
        <v>227</v>
      </c>
      <c r="J28" s="254" t="s">
        <v>865</v>
      </c>
    </row>
    <row r="29" spans="1:10" s="4" customFormat="1" ht="25.5">
      <c r="A29" s="245">
        <v>16</v>
      </c>
      <c r="B29" s="149" t="s">
        <v>349</v>
      </c>
      <c r="C29" s="164" t="s">
        <v>350</v>
      </c>
      <c r="D29" s="161" t="s">
        <v>351</v>
      </c>
      <c r="E29" s="165" t="s">
        <v>348</v>
      </c>
      <c r="F29" s="156" t="s">
        <v>211</v>
      </c>
      <c r="G29" s="170">
        <v>25830</v>
      </c>
      <c r="H29" s="156" t="s">
        <v>178</v>
      </c>
      <c r="I29" s="154" t="s">
        <v>227</v>
      </c>
      <c r="J29" s="254" t="s">
        <v>865</v>
      </c>
    </row>
    <row r="30" spans="1:10" s="4" customFormat="1" ht="25.5">
      <c r="A30" s="245">
        <v>17</v>
      </c>
      <c r="B30" s="166" t="s">
        <v>352</v>
      </c>
      <c r="C30" s="164" t="s">
        <v>353</v>
      </c>
      <c r="D30" s="161" t="s">
        <v>354</v>
      </c>
      <c r="E30" s="165" t="s">
        <v>348</v>
      </c>
      <c r="F30" s="156" t="s">
        <v>355</v>
      </c>
      <c r="G30" s="170">
        <v>7200</v>
      </c>
      <c r="H30" s="156" t="s">
        <v>178</v>
      </c>
      <c r="I30" s="154" t="s">
        <v>227</v>
      </c>
      <c r="J30" s="254" t="s">
        <v>865</v>
      </c>
    </row>
    <row r="31" spans="1:10" s="4" customFormat="1" ht="25.5">
      <c r="A31" s="245">
        <v>18</v>
      </c>
      <c r="B31" s="166" t="s">
        <v>412</v>
      </c>
      <c r="C31" s="164" t="s">
        <v>413</v>
      </c>
      <c r="D31" s="161" t="s">
        <v>414</v>
      </c>
      <c r="E31" s="165">
        <v>2018</v>
      </c>
      <c r="F31" s="156" t="s">
        <v>415</v>
      </c>
      <c r="G31" s="170">
        <v>243420</v>
      </c>
      <c r="H31" s="156" t="s">
        <v>178</v>
      </c>
      <c r="I31" s="154" t="s">
        <v>227</v>
      </c>
      <c r="J31" s="254" t="s">
        <v>865</v>
      </c>
    </row>
    <row r="32" spans="1:10" s="4" customFormat="1" ht="12.75">
      <c r="A32" s="245">
        <v>19</v>
      </c>
      <c r="B32" s="166" t="s">
        <v>867</v>
      </c>
      <c r="C32" s="167" t="s">
        <v>868</v>
      </c>
      <c r="D32" s="161" t="s">
        <v>869</v>
      </c>
      <c r="E32" s="165">
        <v>2014</v>
      </c>
      <c r="F32" s="156" t="s">
        <v>870</v>
      </c>
      <c r="G32" s="170">
        <v>11900</v>
      </c>
      <c r="H32" s="156" t="s">
        <v>178</v>
      </c>
      <c r="I32" s="154" t="s">
        <v>227</v>
      </c>
      <c r="J32" s="254" t="s">
        <v>865</v>
      </c>
    </row>
    <row r="33" spans="1:10" ht="13.5" thickBot="1">
      <c r="A33" s="438" t="s">
        <v>0</v>
      </c>
      <c r="B33" s="439"/>
      <c r="C33" s="439"/>
      <c r="D33" s="439"/>
      <c r="E33" s="439"/>
      <c r="F33" s="439"/>
      <c r="G33" s="255">
        <f>SUM(G14:G32)</f>
        <v>661634.66</v>
      </c>
      <c r="H33" s="256"/>
      <c r="I33" s="257"/>
      <c r="J33" s="258"/>
    </row>
    <row r="34" spans="1:10" s="4" customFormat="1" ht="12.75">
      <c r="A34" s="107"/>
      <c r="B34" s="107"/>
      <c r="C34" s="107"/>
      <c r="D34" s="107"/>
      <c r="E34" s="107"/>
      <c r="F34" s="108"/>
      <c r="G34" s="171"/>
      <c r="H34" s="109"/>
      <c r="I34" s="110"/>
      <c r="J34" s="110"/>
    </row>
    <row r="35" spans="1:10" s="4" customFormat="1" ht="13.5" thickBot="1">
      <c r="A35" s="107"/>
      <c r="B35" s="107"/>
      <c r="C35" s="107"/>
      <c r="D35" s="107"/>
      <c r="E35" s="107"/>
      <c r="F35" s="108"/>
      <c r="G35" s="171"/>
      <c r="H35" s="109"/>
      <c r="I35" s="110"/>
      <c r="J35" s="110"/>
    </row>
    <row r="36" spans="6:8" ht="16.5" thickBot="1">
      <c r="F36" s="111" t="s">
        <v>152</v>
      </c>
      <c r="G36" s="172">
        <f>SUM(G8,G12,G33)</f>
        <v>811064.66</v>
      </c>
      <c r="H36" s="179"/>
    </row>
  </sheetData>
  <sheetProtection/>
  <mergeCells count="6">
    <mergeCell ref="A33:F33"/>
    <mergeCell ref="A8:F8"/>
    <mergeCell ref="A4:J4"/>
    <mergeCell ref="A13:J13"/>
    <mergeCell ref="A9:J9"/>
    <mergeCell ref="A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85" zoomScaleNormal="85" zoomScaleSheetLayoutView="85" zoomScalePageLayoutView="0" workbookViewId="0" topLeftCell="A14">
      <selection activeCell="E24" sqref="E24"/>
    </sheetView>
  </sheetViews>
  <sheetFormatPr defaultColWidth="9.140625" defaultRowHeight="12.75"/>
  <cols>
    <col min="1" max="1" width="4.00390625" style="11" customWidth="1"/>
    <col min="2" max="2" width="53.28125" style="95" customWidth="1"/>
    <col min="3" max="3" width="65.8515625" style="44" customWidth="1"/>
  </cols>
  <sheetData>
    <row r="1" spans="1:3" ht="15" customHeight="1">
      <c r="A1" s="17" t="s">
        <v>456</v>
      </c>
      <c r="B1" s="91"/>
      <c r="C1" s="51"/>
    </row>
    <row r="2" ht="13.5" thickBot="1">
      <c r="B2" s="91"/>
    </row>
    <row r="3" spans="1:4" ht="47.25" customHeight="1" thickBot="1">
      <c r="A3" s="447" t="s">
        <v>76</v>
      </c>
      <c r="B3" s="448"/>
      <c r="C3" s="449"/>
      <c r="D3" s="27"/>
    </row>
    <row r="4" spans="1:4" ht="18" customHeight="1">
      <c r="A4" s="90"/>
      <c r="B4" s="91"/>
      <c r="C4" s="92"/>
      <c r="D4" s="27"/>
    </row>
    <row r="5" ht="13.5" thickBot="1"/>
    <row r="6" spans="1:3" ht="22.5" customHeight="1">
      <c r="A6" s="227" t="s">
        <v>19</v>
      </c>
      <c r="B6" s="212" t="s">
        <v>34</v>
      </c>
      <c r="C6" s="232" t="s">
        <v>35</v>
      </c>
    </row>
    <row r="7" spans="1:3" ht="12.75">
      <c r="A7" s="444" t="s">
        <v>72</v>
      </c>
      <c r="B7" s="445"/>
      <c r="C7" s="446"/>
    </row>
    <row r="8" spans="1:3" s="40" customFormat="1" ht="25.5">
      <c r="A8" s="233">
        <v>1</v>
      </c>
      <c r="B8" s="134" t="s">
        <v>443</v>
      </c>
      <c r="C8" s="234" t="s">
        <v>75</v>
      </c>
    </row>
    <row r="9" spans="1:3" s="40" customFormat="1" ht="25.5">
      <c r="A9" s="233">
        <v>2</v>
      </c>
      <c r="B9" s="134" t="s">
        <v>276</v>
      </c>
      <c r="C9" s="234" t="s">
        <v>75</v>
      </c>
    </row>
    <row r="10" spans="1:3" ht="25.5">
      <c r="A10" s="233">
        <v>3</v>
      </c>
      <c r="B10" s="134" t="s">
        <v>402</v>
      </c>
      <c r="C10" s="234" t="s">
        <v>75</v>
      </c>
    </row>
    <row r="11" spans="1:3" ht="25.5">
      <c r="A11" s="233">
        <v>4</v>
      </c>
      <c r="B11" s="134" t="s">
        <v>277</v>
      </c>
      <c r="C11" s="234" t="s">
        <v>75</v>
      </c>
    </row>
    <row r="12" spans="1:3" ht="25.5">
      <c r="A12" s="233">
        <v>5</v>
      </c>
      <c r="B12" s="134" t="s">
        <v>278</v>
      </c>
      <c r="C12" s="234" t="s">
        <v>75</v>
      </c>
    </row>
    <row r="13" spans="1:3" ht="25.5">
      <c r="A13" s="233">
        <v>6</v>
      </c>
      <c r="B13" s="134" t="s">
        <v>279</v>
      </c>
      <c r="C13" s="234" t="s">
        <v>75</v>
      </c>
    </row>
    <row r="14" spans="1:3" ht="25.5">
      <c r="A14" s="233">
        <v>7</v>
      </c>
      <c r="B14" s="134" t="s">
        <v>280</v>
      </c>
      <c r="C14" s="234" t="s">
        <v>75</v>
      </c>
    </row>
    <row r="15" spans="1:3" ht="25.5">
      <c r="A15" s="233">
        <v>8</v>
      </c>
      <c r="B15" s="125" t="s">
        <v>281</v>
      </c>
      <c r="C15" s="234" t="s">
        <v>75</v>
      </c>
    </row>
    <row r="16" spans="1:3" ht="12.75">
      <c r="A16" s="444" t="s">
        <v>74</v>
      </c>
      <c r="B16" s="445"/>
      <c r="C16" s="446"/>
    </row>
    <row r="17" spans="1:3" ht="12.75">
      <c r="A17" s="233">
        <v>1</v>
      </c>
      <c r="B17" s="71" t="s">
        <v>517</v>
      </c>
      <c r="C17" s="235" t="s">
        <v>327</v>
      </c>
    </row>
    <row r="18" spans="1:3" ht="12.75">
      <c r="A18" s="444" t="s">
        <v>133</v>
      </c>
      <c r="B18" s="445"/>
      <c r="C18" s="446"/>
    </row>
    <row r="19" spans="1:3" ht="12.75">
      <c r="A19" s="236">
        <v>1</v>
      </c>
      <c r="B19" s="19" t="s">
        <v>330</v>
      </c>
      <c r="C19" s="237" t="s">
        <v>356</v>
      </c>
    </row>
    <row r="20" spans="1:3" ht="12.75">
      <c r="A20" s="444" t="s">
        <v>151</v>
      </c>
      <c r="B20" s="445"/>
      <c r="C20" s="446"/>
    </row>
    <row r="21" spans="1:3" ht="38.25">
      <c r="A21" s="233">
        <v>1</v>
      </c>
      <c r="B21" s="1" t="s">
        <v>545</v>
      </c>
      <c r="C21" s="234" t="s">
        <v>546</v>
      </c>
    </row>
    <row r="22" spans="1:3" ht="12.75">
      <c r="A22" s="444" t="s">
        <v>145</v>
      </c>
      <c r="B22" s="445"/>
      <c r="C22" s="446"/>
    </row>
    <row r="23" spans="1:3" ht="21" customHeight="1">
      <c r="A23" s="450">
        <v>1</v>
      </c>
      <c r="B23" s="451" t="s">
        <v>332</v>
      </c>
      <c r="C23" s="452" t="s">
        <v>333</v>
      </c>
    </row>
    <row r="24" spans="1:3" s="81" customFormat="1" ht="17.25" customHeight="1">
      <c r="A24" s="450"/>
      <c r="B24" s="451"/>
      <c r="C24" s="453"/>
    </row>
    <row r="25" spans="1:3" ht="12.75">
      <c r="A25" s="444" t="s">
        <v>874</v>
      </c>
      <c r="B25" s="445"/>
      <c r="C25" s="446"/>
    </row>
    <row r="26" spans="1:3" ht="13.5" thickBot="1">
      <c r="A26" s="238">
        <v>1</v>
      </c>
      <c r="B26" s="239" t="s">
        <v>331</v>
      </c>
      <c r="C26" s="240" t="s">
        <v>75</v>
      </c>
    </row>
  </sheetData>
  <sheetProtection/>
  <mergeCells count="10">
    <mergeCell ref="A25:C25"/>
    <mergeCell ref="A3:C3"/>
    <mergeCell ref="A7:C7"/>
    <mergeCell ref="A16:C16"/>
    <mergeCell ref="A18:C18"/>
    <mergeCell ref="A23:A24"/>
    <mergeCell ref="B23:B24"/>
    <mergeCell ref="C23:C24"/>
    <mergeCell ref="A22:C22"/>
    <mergeCell ref="A20:C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="70" zoomScaleSheetLayoutView="70" zoomScalePageLayoutView="0" workbookViewId="0" topLeftCell="A1">
      <selection activeCell="N3" sqref="N1:N16384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2.00390625" style="50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5" customWidth="1"/>
    <col min="10" max="10" width="10.8515625" style="5" customWidth="1"/>
    <col min="11" max="11" width="16.140625" style="4" customWidth="1"/>
    <col min="12" max="12" width="14.8515625" style="4" customWidth="1"/>
    <col min="13" max="13" width="11.421875" style="53" customWidth="1"/>
    <col min="14" max="14" width="17.140625" style="4" customWidth="1"/>
    <col min="15" max="15" width="14.7109375" style="116" customWidth="1"/>
    <col min="16" max="16" width="21.28125" style="4" customWidth="1"/>
    <col min="17" max="17" width="21.28125" style="96" customWidth="1"/>
    <col min="18" max="21" width="15.00390625" style="4" customWidth="1"/>
    <col min="22" max="23" width="7.7109375" style="4" customWidth="1"/>
    <col min="24" max="24" width="10.140625" style="4" customWidth="1"/>
    <col min="25" max="25" width="14.140625" style="4" customWidth="1"/>
    <col min="26" max="16384" width="9.140625" style="4" customWidth="1"/>
  </cols>
  <sheetData>
    <row r="1" spans="1:9" ht="15.75" thickBot="1">
      <c r="A1" s="30" t="s">
        <v>457</v>
      </c>
      <c r="B1" s="14"/>
      <c r="C1" s="14"/>
      <c r="D1" s="31"/>
      <c r="E1" s="49"/>
      <c r="F1" s="14"/>
      <c r="G1" s="14"/>
      <c r="H1" s="14"/>
      <c r="I1" s="36"/>
    </row>
    <row r="2" spans="1:25" ht="23.25" customHeight="1" thickBot="1">
      <c r="A2" s="473" t="s">
        <v>18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</row>
    <row r="3" spans="1:25" s="10" customFormat="1" ht="18" customHeight="1">
      <c r="A3" s="413" t="s">
        <v>19</v>
      </c>
      <c r="B3" s="470" t="s">
        <v>20</v>
      </c>
      <c r="C3" s="470" t="s">
        <v>21</v>
      </c>
      <c r="D3" s="470" t="s">
        <v>22</v>
      </c>
      <c r="E3" s="470" t="s">
        <v>23</v>
      </c>
      <c r="F3" s="470" t="s">
        <v>9</v>
      </c>
      <c r="G3" s="470" t="s">
        <v>63</v>
      </c>
      <c r="H3" s="470" t="s">
        <v>24</v>
      </c>
      <c r="I3" s="470" t="s">
        <v>10</v>
      </c>
      <c r="J3" s="470" t="s">
        <v>11</v>
      </c>
      <c r="K3" s="457" t="s">
        <v>12</v>
      </c>
      <c r="L3" s="462" t="s">
        <v>64</v>
      </c>
      <c r="M3" s="467" t="s">
        <v>15</v>
      </c>
      <c r="N3" s="462" t="s">
        <v>13</v>
      </c>
      <c r="O3" s="462" t="s">
        <v>123</v>
      </c>
      <c r="P3" s="457" t="s">
        <v>30</v>
      </c>
      <c r="Q3" s="458"/>
      <c r="R3" s="462" t="s">
        <v>65</v>
      </c>
      <c r="S3" s="462"/>
      <c r="T3" s="462" t="s">
        <v>66</v>
      </c>
      <c r="U3" s="462"/>
      <c r="V3" s="457" t="s">
        <v>113</v>
      </c>
      <c r="W3" s="465"/>
      <c r="X3" s="465"/>
      <c r="Y3" s="458"/>
    </row>
    <row r="4" spans="1:25" s="10" customFormat="1" ht="36.75" customHeight="1">
      <c r="A4" s="396"/>
      <c r="B4" s="471"/>
      <c r="C4" s="471"/>
      <c r="D4" s="471"/>
      <c r="E4" s="471"/>
      <c r="F4" s="471"/>
      <c r="G4" s="471"/>
      <c r="H4" s="471"/>
      <c r="I4" s="471"/>
      <c r="J4" s="471"/>
      <c r="K4" s="461"/>
      <c r="L4" s="463"/>
      <c r="M4" s="468"/>
      <c r="N4" s="463"/>
      <c r="O4" s="463"/>
      <c r="P4" s="459"/>
      <c r="Q4" s="460"/>
      <c r="R4" s="463"/>
      <c r="S4" s="463"/>
      <c r="T4" s="463"/>
      <c r="U4" s="463"/>
      <c r="V4" s="459"/>
      <c r="W4" s="466"/>
      <c r="X4" s="466"/>
      <c r="Y4" s="460"/>
    </row>
    <row r="5" spans="1:25" s="10" customFormat="1" ht="42" customHeight="1" thickBot="1">
      <c r="A5" s="472"/>
      <c r="B5" s="471"/>
      <c r="C5" s="471"/>
      <c r="D5" s="471"/>
      <c r="E5" s="471"/>
      <c r="F5" s="471"/>
      <c r="G5" s="471"/>
      <c r="H5" s="471"/>
      <c r="I5" s="471"/>
      <c r="J5" s="471"/>
      <c r="K5" s="461"/>
      <c r="L5" s="464"/>
      <c r="M5" s="469"/>
      <c r="N5" s="464"/>
      <c r="O5" s="464"/>
      <c r="P5" s="356" t="s">
        <v>14</v>
      </c>
      <c r="Q5" s="357" t="s">
        <v>219</v>
      </c>
      <c r="R5" s="356" t="s">
        <v>25</v>
      </c>
      <c r="S5" s="356" t="s">
        <v>26</v>
      </c>
      <c r="T5" s="356" t="s">
        <v>25</v>
      </c>
      <c r="U5" s="356" t="s">
        <v>26</v>
      </c>
      <c r="V5" s="358" t="s">
        <v>67</v>
      </c>
      <c r="W5" s="358" t="s">
        <v>68</v>
      </c>
      <c r="X5" s="358" t="s">
        <v>69</v>
      </c>
      <c r="Y5" s="358" t="s">
        <v>70</v>
      </c>
    </row>
    <row r="6" spans="1:25" ht="18" customHeight="1">
      <c r="A6" s="454" t="s">
        <v>72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6"/>
    </row>
    <row r="7" spans="1:25" ht="21" customHeight="1">
      <c r="A7" s="369">
        <v>1</v>
      </c>
      <c r="B7" s="2" t="s">
        <v>924</v>
      </c>
      <c r="C7" s="2" t="s">
        <v>930</v>
      </c>
      <c r="D7" s="2" t="s">
        <v>925</v>
      </c>
      <c r="E7" s="175" t="s">
        <v>926</v>
      </c>
      <c r="F7" s="2" t="s">
        <v>290</v>
      </c>
      <c r="G7" s="2">
        <v>1598</v>
      </c>
      <c r="H7" s="2">
        <v>2018</v>
      </c>
      <c r="I7" s="2" t="s">
        <v>927</v>
      </c>
      <c r="J7" s="2">
        <v>5</v>
      </c>
      <c r="K7" s="2" t="s">
        <v>75</v>
      </c>
      <c r="L7" s="2">
        <v>1915</v>
      </c>
      <c r="M7" s="359">
        <v>31640</v>
      </c>
      <c r="N7" s="393"/>
      <c r="O7" s="345">
        <v>40900</v>
      </c>
      <c r="P7" s="2" t="s">
        <v>75</v>
      </c>
      <c r="Q7" s="360" t="s">
        <v>75</v>
      </c>
      <c r="R7" s="3" t="s">
        <v>928</v>
      </c>
      <c r="S7" s="3" t="s">
        <v>929</v>
      </c>
      <c r="T7" s="3" t="s">
        <v>928</v>
      </c>
      <c r="U7" s="3" t="s">
        <v>929</v>
      </c>
      <c r="V7" s="21" t="s">
        <v>2</v>
      </c>
      <c r="W7" s="21" t="s">
        <v>2</v>
      </c>
      <c r="X7" s="21" t="s">
        <v>2</v>
      </c>
      <c r="Y7" s="217" t="s">
        <v>923</v>
      </c>
    </row>
    <row r="8" spans="1:25" ht="18" customHeight="1">
      <c r="A8" s="442" t="s">
        <v>222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43"/>
    </row>
    <row r="9" spans="1:25" ht="18" customHeight="1">
      <c r="A9" s="369">
        <v>1</v>
      </c>
      <c r="B9" s="2" t="s">
        <v>286</v>
      </c>
      <c r="C9" s="2" t="s">
        <v>287</v>
      </c>
      <c r="D9" s="2" t="s">
        <v>288</v>
      </c>
      <c r="E9" s="175" t="s">
        <v>289</v>
      </c>
      <c r="F9" s="2" t="s">
        <v>290</v>
      </c>
      <c r="G9" s="2">
        <v>1242</v>
      </c>
      <c r="H9" s="2">
        <v>2011</v>
      </c>
      <c r="I9" s="2" t="s">
        <v>291</v>
      </c>
      <c r="J9" s="2">
        <v>5</v>
      </c>
      <c r="K9" s="2">
        <v>440</v>
      </c>
      <c r="L9" s="2">
        <v>1305</v>
      </c>
      <c r="M9" s="359">
        <v>146203</v>
      </c>
      <c r="N9" s="2" t="s">
        <v>292</v>
      </c>
      <c r="O9" s="345">
        <v>9300</v>
      </c>
      <c r="P9" s="2" t="s">
        <v>293</v>
      </c>
      <c r="Q9" s="361">
        <v>980.31</v>
      </c>
      <c r="R9" s="3" t="s">
        <v>901</v>
      </c>
      <c r="S9" s="3" t="s">
        <v>893</v>
      </c>
      <c r="T9" s="3" t="s">
        <v>901</v>
      </c>
      <c r="U9" s="3" t="s">
        <v>893</v>
      </c>
      <c r="V9" s="21" t="s">
        <v>2</v>
      </c>
      <c r="W9" s="21" t="s">
        <v>2</v>
      </c>
      <c r="X9" s="21" t="s">
        <v>2</v>
      </c>
      <c r="Y9" s="217" t="s">
        <v>922</v>
      </c>
    </row>
    <row r="10" spans="1:25" ht="25.5">
      <c r="A10" s="369">
        <v>2</v>
      </c>
      <c r="B10" s="2" t="s">
        <v>295</v>
      </c>
      <c r="C10" s="2" t="s">
        <v>296</v>
      </c>
      <c r="D10" s="2" t="s">
        <v>297</v>
      </c>
      <c r="E10" s="175" t="s">
        <v>298</v>
      </c>
      <c r="F10" s="2" t="s">
        <v>294</v>
      </c>
      <c r="G10" s="2">
        <v>2463</v>
      </c>
      <c r="H10" s="2">
        <v>2005</v>
      </c>
      <c r="I10" s="2" t="s">
        <v>299</v>
      </c>
      <c r="J10" s="2">
        <v>7</v>
      </c>
      <c r="K10" s="2">
        <v>1579</v>
      </c>
      <c r="L10" s="2">
        <v>3300</v>
      </c>
      <c r="M10" s="359">
        <v>291311</v>
      </c>
      <c r="N10" s="2" t="s">
        <v>300</v>
      </c>
      <c r="O10" s="345">
        <v>12500</v>
      </c>
      <c r="P10" s="2" t="s">
        <v>75</v>
      </c>
      <c r="Q10" s="93"/>
      <c r="R10" s="3" t="s">
        <v>902</v>
      </c>
      <c r="S10" s="3" t="s">
        <v>894</v>
      </c>
      <c r="T10" s="3" t="s">
        <v>902</v>
      </c>
      <c r="U10" s="3" t="s">
        <v>894</v>
      </c>
      <c r="V10" s="21" t="s">
        <v>2</v>
      </c>
      <c r="W10" s="21" t="s">
        <v>2</v>
      </c>
      <c r="X10" s="21" t="s">
        <v>2</v>
      </c>
      <c r="Y10" s="370"/>
    </row>
    <row r="11" spans="1:25" ht="18" customHeight="1">
      <c r="A11" s="369">
        <v>3</v>
      </c>
      <c r="B11" s="2" t="s">
        <v>286</v>
      </c>
      <c r="C11" s="2" t="s">
        <v>287</v>
      </c>
      <c r="D11" s="2" t="s">
        <v>302</v>
      </c>
      <c r="E11" s="175" t="s">
        <v>303</v>
      </c>
      <c r="F11" s="2" t="s">
        <v>290</v>
      </c>
      <c r="G11" s="2">
        <v>1242</v>
      </c>
      <c r="H11" s="2">
        <v>2011</v>
      </c>
      <c r="I11" s="2" t="s">
        <v>304</v>
      </c>
      <c r="J11" s="2">
        <v>5</v>
      </c>
      <c r="K11" s="2">
        <v>440</v>
      </c>
      <c r="L11" s="2">
        <v>1305</v>
      </c>
      <c r="M11" s="359">
        <v>149326</v>
      </c>
      <c r="N11" s="2" t="s">
        <v>292</v>
      </c>
      <c r="O11" s="345">
        <v>10100</v>
      </c>
      <c r="P11" s="2" t="s">
        <v>301</v>
      </c>
      <c r="Q11" s="361">
        <v>980.31</v>
      </c>
      <c r="R11" s="3" t="s">
        <v>903</v>
      </c>
      <c r="S11" s="3" t="s">
        <v>895</v>
      </c>
      <c r="T11" s="3" t="s">
        <v>903</v>
      </c>
      <c r="U11" s="3" t="s">
        <v>895</v>
      </c>
      <c r="V11" s="21" t="s">
        <v>2</v>
      </c>
      <c r="W11" s="21" t="s">
        <v>2</v>
      </c>
      <c r="X11" s="21" t="s">
        <v>2</v>
      </c>
      <c r="Y11" s="217" t="s">
        <v>922</v>
      </c>
    </row>
    <row r="12" spans="1:25" ht="18" customHeight="1">
      <c r="A12" s="369">
        <v>4</v>
      </c>
      <c r="B12" s="2" t="s">
        <v>305</v>
      </c>
      <c r="C12" s="2">
        <v>3900</v>
      </c>
      <c r="D12" s="2" t="s">
        <v>75</v>
      </c>
      <c r="E12" s="175" t="s">
        <v>306</v>
      </c>
      <c r="F12" s="2" t="s">
        <v>307</v>
      </c>
      <c r="G12" s="2" t="s">
        <v>75</v>
      </c>
      <c r="H12" s="2" t="s">
        <v>75</v>
      </c>
      <c r="I12" s="2" t="s">
        <v>75</v>
      </c>
      <c r="J12" s="2">
        <v>1</v>
      </c>
      <c r="K12" s="2">
        <v>110</v>
      </c>
      <c r="L12" s="2" t="s">
        <v>75</v>
      </c>
      <c r="M12" s="359" t="s">
        <v>75</v>
      </c>
      <c r="N12" s="2" t="s">
        <v>75</v>
      </c>
      <c r="O12" s="223"/>
      <c r="P12" s="2" t="s">
        <v>75</v>
      </c>
      <c r="Q12" s="2"/>
      <c r="R12" s="3" t="s">
        <v>904</v>
      </c>
      <c r="S12" s="3" t="s">
        <v>896</v>
      </c>
      <c r="T12" s="3" t="s">
        <v>75</v>
      </c>
      <c r="U12" s="3" t="s">
        <v>75</v>
      </c>
      <c r="V12" s="21" t="s">
        <v>2</v>
      </c>
      <c r="W12" s="21" t="s">
        <v>2</v>
      </c>
      <c r="X12" s="21"/>
      <c r="Y12" s="370"/>
    </row>
    <row r="13" spans="1:25" s="10" customFormat="1" ht="25.5">
      <c r="A13" s="369">
        <v>5</v>
      </c>
      <c r="B13" s="2" t="s">
        <v>309</v>
      </c>
      <c r="C13" s="2" t="s">
        <v>310</v>
      </c>
      <c r="D13" s="2" t="s">
        <v>75</v>
      </c>
      <c r="E13" s="175" t="s">
        <v>311</v>
      </c>
      <c r="F13" s="2" t="s">
        <v>312</v>
      </c>
      <c r="G13" s="2" t="s">
        <v>75</v>
      </c>
      <c r="H13" s="2" t="s">
        <v>75</v>
      </c>
      <c r="I13" s="2" t="s">
        <v>75</v>
      </c>
      <c r="J13" s="2">
        <v>1</v>
      </c>
      <c r="K13" s="2" t="s">
        <v>329</v>
      </c>
      <c r="L13" s="2" t="s">
        <v>75</v>
      </c>
      <c r="M13" s="359" t="s">
        <v>75</v>
      </c>
      <c r="N13" s="2" t="s">
        <v>75</v>
      </c>
      <c r="O13" s="117"/>
      <c r="P13" s="2" t="s">
        <v>75</v>
      </c>
      <c r="Q13" s="2"/>
      <c r="R13" s="3" t="s">
        <v>904</v>
      </c>
      <c r="S13" s="3" t="s">
        <v>896</v>
      </c>
      <c r="T13" s="3" t="s">
        <v>75</v>
      </c>
      <c r="U13" s="3" t="s">
        <v>75</v>
      </c>
      <c r="V13" s="21" t="s">
        <v>2</v>
      </c>
      <c r="W13" s="21" t="s">
        <v>2</v>
      </c>
      <c r="X13" s="13"/>
      <c r="Y13" s="370"/>
    </row>
    <row r="14" spans="1:25" s="10" customFormat="1" ht="18" customHeight="1">
      <c r="A14" s="369">
        <v>6</v>
      </c>
      <c r="B14" s="2" t="s">
        <v>313</v>
      </c>
      <c r="C14" s="2" t="s">
        <v>314</v>
      </c>
      <c r="D14" s="2" t="s">
        <v>315</v>
      </c>
      <c r="E14" s="175" t="s">
        <v>316</v>
      </c>
      <c r="F14" s="2" t="s">
        <v>308</v>
      </c>
      <c r="G14" s="2" t="s">
        <v>75</v>
      </c>
      <c r="H14" s="2">
        <v>2013</v>
      </c>
      <c r="I14" s="2" t="s">
        <v>317</v>
      </c>
      <c r="J14" s="2" t="s">
        <v>75</v>
      </c>
      <c r="K14" s="2">
        <v>470</v>
      </c>
      <c r="L14" s="2">
        <v>750</v>
      </c>
      <c r="M14" s="66" t="s">
        <v>75</v>
      </c>
      <c r="N14" s="2" t="s">
        <v>75</v>
      </c>
      <c r="O14" s="117"/>
      <c r="P14" s="2" t="s">
        <v>75</v>
      </c>
      <c r="Q14" s="2"/>
      <c r="R14" s="3" t="s">
        <v>905</v>
      </c>
      <c r="S14" s="3" t="s">
        <v>897</v>
      </c>
      <c r="T14" s="3" t="s">
        <v>75</v>
      </c>
      <c r="U14" s="3" t="s">
        <v>75</v>
      </c>
      <c r="V14" s="21" t="s">
        <v>2</v>
      </c>
      <c r="W14" s="13"/>
      <c r="X14" s="13"/>
      <c r="Y14" s="370"/>
    </row>
    <row r="15" spans="1:25" s="10" customFormat="1" ht="18" customHeight="1">
      <c r="A15" s="369">
        <v>7</v>
      </c>
      <c r="B15" s="2" t="s">
        <v>313</v>
      </c>
      <c r="C15" s="2" t="s">
        <v>314</v>
      </c>
      <c r="D15" s="2" t="s">
        <v>318</v>
      </c>
      <c r="E15" s="175" t="s">
        <v>319</v>
      </c>
      <c r="F15" s="2" t="s">
        <v>308</v>
      </c>
      <c r="G15" s="2" t="s">
        <v>75</v>
      </c>
      <c r="H15" s="2">
        <v>2014</v>
      </c>
      <c r="I15" s="2" t="s">
        <v>320</v>
      </c>
      <c r="J15" s="2" t="s">
        <v>75</v>
      </c>
      <c r="K15" s="2">
        <v>470</v>
      </c>
      <c r="L15" s="2">
        <v>750</v>
      </c>
      <c r="M15" s="66" t="s">
        <v>75</v>
      </c>
      <c r="N15" s="2" t="s">
        <v>75</v>
      </c>
      <c r="O15" s="345">
        <v>2200</v>
      </c>
      <c r="P15" s="2" t="s">
        <v>75</v>
      </c>
      <c r="Q15" s="2"/>
      <c r="R15" s="3" t="s">
        <v>906</v>
      </c>
      <c r="S15" s="3" t="s">
        <v>898</v>
      </c>
      <c r="T15" s="3" t="s">
        <v>906</v>
      </c>
      <c r="U15" s="3" t="s">
        <v>898</v>
      </c>
      <c r="V15" s="21" t="s">
        <v>2</v>
      </c>
      <c r="W15" s="13"/>
      <c r="X15" s="21" t="s">
        <v>2</v>
      </c>
      <c r="Y15" s="370"/>
    </row>
    <row r="16" spans="1:25" s="10" customFormat="1" ht="18" customHeight="1">
      <c r="A16" s="369">
        <v>8</v>
      </c>
      <c r="B16" s="2" t="s">
        <v>295</v>
      </c>
      <c r="C16" s="2" t="s">
        <v>296</v>
      </c>
      <c r="D16" s="2" t="s">
        <v>321</v>
      </c>
      <c r="E16" s="175" t="s">
        <v>361</v>
      </c>
      <c r="F16" s="2" t="s">
        <v>294</v>
      </c>
      <c r="G16" s="2">
        <v>2299</v>
      </c>
      <c r="H16" s="2">
        <v>2015</v>
      </c>
      <c r="I16" s="2" t="s">
        <v>322</v>
      </c>
      <c r="J16" s="2">
        <v>7</v>
      </c>
      <c r="K16" s="2">
        <v>1285</v>
      </c>
      <c r="L16" s="2">
        <v>3500</v>
      </c>
      <c r="M16" s="66">
        <v>83656</v>
      </c>
      <c r="N16" s="2" t="s">
        <v>323</v>
      </c>
      <c r="O16" s="345">
        <v>68400</v>
      </c>
      <c r="P16" s="2" t="s">
        <v>301</v>
      </c>
      <c r="Q16" s="361">
        <v>980.31</v>
      </c>
      <c r="R16" s="3" t="s">
        <v>915</v>
      </c>
      <c r="S16" s="3" t="s">
        <v>907</v>
      </c>
      <c r="T16" s="3" t="s">
        <v>915</v>
      </c>
      <c r="U16" s="3" t="s">
        <v>907</v>
      </c>
      <c r="V16" s="21" t="s">
        <v>2</v>
      </c>
      <c r="W16" s="21" t="s">
        <v>2</v>
      </c>
      <c r="X16" s="21" t="s">
        <v>2</v>
      </c>
      <c r="Y16" s="217" t="s">
        <v>922</v>
      </c>
    </row>
    <row r="17" spans="1:25" s="10" customFormat="1" ht="18" customHeight="1">
      <c r="A17" s="369">
        <v>9</v>
      </c>
      <c r="B17" s="2" t="s">
        <v>295</v>
      </c>
      <c r="C17" s="2" t="s">
        <v>324</v>
      </c>
      <c r="D17" s="2" t="s">
        <v>325</v>
      </c>
      <c r="E17" s="175" t="s">
        <v>358</v>
      </c>
      <c r="F17" s="2" t="s">
        <v>290</v>
      </c>
      <c r="G17" s="2">
        <v>1461</v>
      </c>
      <c r="H17" s="2">
        <v>2017</v>
      </c>
      <c r="I17" s="2" t="s">
        <v>326</v>
      </c>
      <c r="J17" s="2">
        <v>5</v>
      </c>
      <c r="K17" s="2">
        <v>496</v>
      </c>
      <c r="L17" s="2">
        <v>1950</v>
      </c>
      <c r="M17" s="66">
        <v>27299</v>
      </c>
      <c r="N17" s="2" t="s">
        <v>323</v>
      </c>
      <c r="O17" s="345">
        <v>53200</v>
      </c>
      <c r="P17" s="2" t="s">
        <v>301</v>
      </c>
      <c r="Q17" s="361">
        <v>980.31</v>
      </c>
      <c r="R17" s="3" t="s">
        <v>425</v>
      </c>
      <c r="S17" s="3" t="s">
        <v>908</v>
      </c>
      <c r="T17" s="3" t="s">
        <v>425</v>
      </c>
      <c r="U17" s="3" t="s">
        <v>908</v>
      </c>
      <c r="V17" s="21" t="s">
        <v>2</v>
      </c>
      <c r="W17" s="21" t="s">
        <v>2</v>
      </c>
      <c r="X17" s="21" t="s">
        <v>2</v>
      </c>
      <c r="Y17" s="217" t="s">
        <v>922</v>
      </c>
    </row>
    <row r="18" spans="1:25" s="10" customFormat="1" ht="18" customHeight="1">
      <c r="A18" s="369">
        <v>10</v>
      </c>
      <c r="B18" s="2" t="s">
        <v>305</v>
      </c>
      <c r="C18" s="2" t="s">
        <v>363</v>
      </c>
      <c r="D18" s="2" t="s">
        <v>362</v>
      </c>
      <c r="E18" s="175" t="s">
        <v>458</v>
      </c>
      <c r="F18" s="2" t="s">
        <v>307</v>
      </c>
      <c r="G18" s="2" t="s">
        <v>75</v>
      </c>
      <c r="H18" s="2">
        <v>2019</v>
      </c>
      <c r="I18" s="2" t="s">
        <v>75</v>
      </c>
      <c r="J18" s="2">
        <v>1</v>
      </c>
      <c r="K18" s="2" t="s">
        <v>75</v>
      </c>
      <c r="L18" s="2" t="s">
        <v>75</v>
      </c>
      <c r="M18" s="66" t="s">
        <v>75</v>
      </c>
      <c r="N18" s="2" t="s">
        <v>75</v>
      </c>
      <c r="O18" s="218"/>
      <c r="P18" s="197" t="s">
        <v>75</v>
      </c>
      <c r="Q18" s="197"/>
      <c r="R18" s="3" t="s">
        <v>909</v>
      </c>
      <c r="S18" s="3" t="s">
        <v>899</v>
      </c>
      <c r="T18" s="3" t="s">
        <v>75</v>
      </c>
      <c r="U18" s="3" t="s">
        <v>75</v>
      </c>
      <c r="V18" s="21" t="s">
        <v>2</v>
      </c>
      <c r="W18" s="21" t="s">
        <v>2</v>
      </c>
      <c r="X18" s="198"/>
      <c r="Y18" s="370"/>
    </row>
    <row r="19" spans="1:25" s="10" customFormat="1" ht="25.5">
      <c r="A19" s="369">
        <v>11</v>
      </c>
      <c r="B19" s="2" t="s">
        <v>364</v>
      </c>
      <c r="C19" s="2" t="s">
        <v>366</v>
      </c>
      <c r="D19" s="2" t="s">
        <v>367</v>
      </c>
      <c r="E19" s="175" t="s">
        <v>368</v>
      </c>
      <c r="F19" s="2" t="s">
        <v>369</v>
      </c>
      <c r="G19" s="2" t="s">
        <v>75</v>
      </c>
      <c r="H19" s="2">
        <v>2019</v>
      </c>
      <c r="I19" s="2" t="s">
        <v>365</v>
      </c>
      <c r="J19" s="2" t="s">
        <v>75</v>
      </c>
      <c r="K19" s="2">
        <v>1380</v>
      </c>
      <c r="L19" s="2">
        <v>2000</v>
      </c>
      <c r="M19" s="66" t="s">
        <v>75</v>
      </c>
      <c r="N19" s="2" t="s">
        <v>75</v>
      </c>
      <c r="O19" s="345">
        <v>11000</v>
      </c>
      <c r="P19" s="197" t="s">
        <v>75</v>
      </c>
      <c r="Q19" s="197"/>
      <c r="R19" s="3" t="s">
        <v>910</v>
      </c>
      <c r="S19" s="3" t="s">
        <v>900</v>
      </c>
      <c r="T19" s="3" t="s">
        <v>910</v>
      </c>
      <c r="U19" s="3" t="s">
        <v>900</v>
      </c>
      <c r="V19" s="21" t="s">
        <v>2</v>
      </c>
      <c r="W19" s="198"/>
      <c r="X19" s="21" t="s">
        <v>2</v>
      </c>
      <c r="Y19" s="370"/>
    </row>
    <row r="20" spans="1:25" s="10" customFormat="1" ht="25.5">
      <c r="A20" s="369">
        <v>12</v>
      </c>
      <c r="B20" s="2" t="s">
        <v>422</v>
      </c>
      <c r="C20" s="2" t="s">
        <v>424</v>
      </c>
      <c r="D20" s="2" t="s">
        <v>423</v>
      </c>
      <c r="E20" s="175" t="s">
        <v>460</v>
      </c>
      <c r="F20" s="2" t="s">
        <v>459</v>
      </c>
      <c r="G20" s="2" t="s">
        <v>75</v>
      </c>
      <c r="H20" s="2">
        <v>2019</v>
      </c>
      <c r="I20" s="2" t="s">
        <v>75</v>
      </c>
      <c r="J20" s="2">
        <v>1</v>
      </c>
      <c r="K20" s="2" t="s">
        <v>75</v>
      </c>
      <c r="L20" s="2" t="s">
        <v>75</v>
      </c>
      <c r="M20" s="66" t="s">
        <v>75</v>
      </c>
      <c r="N20" s="2" t="s">
        <v>75</v>
      </c>
      <c r="O20" s="345">
        <v>110700</v>
      </c>
      <c r="P20" s="197" t="s">
        <v>75</v>
      </c>
      <c r="Q20" s="197"/>
      <c r="R20" s="3" t="s">
        <v>916</v>
      </c>
      <c r="S20" s="3" t="s">
        <v>911</v>
      </c>
      <c r="T20" s="3" t="s">
        <v>916</v>
      </c>
      <c r="U20" s="3" t="s">
        <v>911</v>
      </c>
      <c r="V20" s="21" t="s">
        <v>2</v>
      </c>
      <c r="W20" s="21" t="s">
        <v>2</v>
      </c>
      <c r="X20" s="21" t="s">
        <v>2</v>
      </c>
      <c r="Y20" s="370"/>
    </row>
    <row r="21" spans="1:25" s="10" customFormat="1" ht="18" customHeight="1">
      <c r="A21" s="369">
        <v>13</v>
      </c>
      <c r="B21" s="2" t="s">
        <v>286</v>
      </c>
      <c r="C21" s="2" t="s">
        <v>419</v>
      </c>
      <c r="D21" s="2" t="s">
        <v>420</v>
      </c>
      <c r="E21" s="175" t="s">
        <v>421</v>
      </c>
      <c r="F21" s="2" t="s">
        <v>294</v>
      </c>
      <c r="G21" s="2">
        <v>2287</v>
      </c>
      <c r="H21" s="2">
        <v>2019</v>
      </c>
      <c r="I21" s="2" t="s">
        <v>370</v>
      </c>
      <c r="J21" s="2">
        <v>7</v>
      </c>
      <c r="K21" s="2">
        <v>618</v>
      </c>
      <c r="L21" s="2">
        <v>3300</v>
      </c>
      <c r="M21" s="66">
        <v>7784</v>
      </c>
      <c r="N21" s="2" t="s">
        <v>75</v>
      </c>
      <c r="O21" s="345">
        <v>111000</v>
      </c>
      <c r="P21" s="2" t="s">
        <v>301</v>
      </c>
      <c r="Q21" s="361">
        <v>980.31</v>
      </c>
      <c r="R21" s="3" t="s">
        <v>917</v>
      </c>
      <c r="S21" s="3" t="s">
        <v>912</v>
      </c>
      <c r="T21" s="3" t="s">
        <v>917</v>
      </c>
      <c r="U21" s="3" t="s">
        <v>912</v>
      </c>
      <c r="V21" s="21" t="s">
        <v>2</v>
      </c>
      <c r="W21" s="21" t="s">
        <v>2</v>
      </c>
      <c r="X21" s="21" t="s">
        <v>2</v>
      </c>
      <c r="Y21" s="217" t="s">
        <v>922</v>
      </c>
    </row>
    <row r="22" spans="1:25" ht="18" customHeight="1">
      <c r="A22" s="442" t="s">
        <v>136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43"/>
    </row>
    <row r="23" spans="1:25" ht="25.5">
      <c r="A23" s="369">
        <v>1</v>
      </c>
      <c r="B23" s="2" t="s">
        <v>360</v>
      </c>
      <c r="C23" s="2" t="s">
        <v>341</v>
      </c>
      <c r="D23" s="2" t="s">
        <v>337</v>
      </c>
      <c r="E23" s="175" t="s">
        <v>338</v>
      </c>
      <c r="F23" s="2" t="s">
        <v>290</v>
      </c>
      <c r="G23" s="2">
        <v>1598</v>
      </c>
      <c r="H23" s="2">
        <v>2017</v>
      </c>
      <c r="I23" s="2" t="s">
        <v>339</v>
      </c>
      <c r="J23" s="2">
        <v>9</v>
      </c>
      <c r="K23" s="21">
        <v>865</v>
      </c>
      <c r="L23" s="2">
        <v>3020</v>
      </c>
      <c r="M23" s="66">
        <v>42931</v>
      </c>
      <c r="N23" s="2" t="s">
        <v>340</v>
      </c>
      <c r="O23" s="361">
        <v>88900</v>
      </c>
      <c r="P23" s="21" t="s">
        <v>75</v>
      </c>
      <c r="Q23" s="37" t="s">
        <v>75</v>
      </c>
      <c r="R23" s="3" t="s">
        <v>918</v>
      </c>
      <c r="S23" s="3" t="s">
        <v>913</v>
      </c>
      <c r="T23" s="3" t="s">
        <v>918</v>
      </c>
      <c r="U23" s="3" t="s">
        <v>913</v>
      </c>
      <c r="V23" s="21" t="s">
        <v>2</v>
      </c>
      <c r="W23" s="21" t="s">
        <v>2</v>
      </c>
      <c r="X23" s="21" t="s">
        <v>2</v>
      </c>
      <c r="Y23" s="217" t="s">
        <v>922</v>
      </c>
    </row>
    <row r="24" spans="1:25" ht="18" customHeight="1">
      <c r="A24" s="442" t="s">
        <v>137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43"/>
    </row>
    <row r="25" spans="1:25" s="10" customFormat="1" ht="18" customHeight="1">
      <c r="A25" s="369">
        <v>1</v>
      </c>
      <c r="B25" s="362" t="s">
        <v>335</v>
      </c>
      <c r="C25" s="362" t="s">
        <v>336</v>
      </c>
      <c r="D25" s="362" t="s">
        <v>342</v>
      </c>
      <c r="E25" s="175" t="s">
        <v>343</v>
      </c>
      <c r="F25" s="362" t="s">
        <v>290</v>
      </c>
      <c r="G25" s="362">
        <v>1896</v>
      </c>
      <c r="H25" s="362">
        <v>2005</v>
      </c>
      <c r="I25" s="363" t="s">
        <v>417</v>
      </c>
      <c r="J25" s="362">
        <v>9</v>
      </c>
      <c r="K25" s="362">
        <v>730</v>
      </c>
      <c r="L25" s="362">
        <v>2800</v>
      </c>
      <c r="M25" s="364">
        <v>267449</v>
      </c>
      <c r="N25" s="365"/>
      <c r="O25" s="366">
        <v>17300</v>
      </c>
      <c r="P25" s="367" t="s">
        <v>75</v>
      </c>
      <c r="Q25" s="367" t="s">
        <v>75</v>
      </c>
      <c r="R25" s="368" t="s">
        <v>917</v>
      </c>
      <c r="S25" s="368" t="s">
        <v>912</v>
      </c>
      <c r="T25" s="368" t="s">
        <v>917</v>
      </c>
      <c r="U25" s="368" t="s">
        <v>912</v>
      </c>
      <c r="V25" s="128" t="s">
        <v>2</v>
      </c>
      <c r="W25" s="128" t="s">
        <v>2</v>
      </c>
      <c r="X25" s="128" t="s">
        <v>2</v>
      </c>
      <c r="Y25" s="371" t="s">
        <v>922</v>
      </c>
    </row>
    <row r="26" spans="1:25" s="10" customFormat="1" ht="18" customHeight="1" thickBot="1">
      <c r="A26" s="372">
        <v>2</v>
      </c>
      <c r="B26" s="373" t="s">
        <v>335</v>
      </c>
      <c r="C26" s="186" t="s">
        <v>359</v>
      </c>
      <c r="D26" s="188" t="s">
        <v>344</v>
      </c>
      <c r="E26" s="374" t="s">
        <v>345</v>
      </c>
      <c r="F26" s="188" t="s">
        <v>290</v>
      </c>
      <c r="G26" s="373">
        <v>1968</v>
      </c>
      <c r="H26" s="373">
        <v>2017</v>
      </c>
      <c r="I26" s="375" t="s">
        <v>892</v>
      </c>
      <c r="J26" s="373">
        <v>9</v>
      </c>
      <c r="K26" s="188">
        <v>1145</v>
      </c>
      <c r="L26" s="373">
        <v>3000</v>
      </c>
      <c r="M26" s="376">
        <v>51139</v>
      </c>
      <c r="N26" s="373"/>
      <c r="O26" s="377">
        <v>101000</v>
      </c>
      <c r="P26" s="378" t="s">
        <v>75</v>
      </c>
      <c r="Q26" s="378" t="s">
        <v>75</v>
      </c>
      <c r="R26" s="379" t="s">
        <v>919</v>
      </c>
      <c r="S26" s="379" t="s">
        <v>914</v>
      </c>
      <c r="T26" s="379" t="s">
        <v>919</v>
      </c>
      <c r="U26" s="379" t="s">
        <v>914</v>
      </c>
      <c r="V26" s="186" t="s">
        <v>2</v>
      </c>
      <c r="W26" s="186" t="s">
        <v>2</v>
      </c>
      <c r="X26" s="186" t="s">
        <v>2</v>
      </c>
      <c r="Y26" s="261" t="s">
        <v>922</v>
      </c>
    </row>
    <row r="27" spans="2:25" ht="12.75">
      <c r="B27" s="82"/>
      <c r="C27" s="82"/>
      <c r="D27" s="83"/>
      <c r="E27" s="84"/>
      <c r="F27" s="82"/>
      <c r="G27" s="82"/>
      <c r="H27" s="82"/>
      <c r="I27" s="85"/>
      <c r="J27" s="85"/>
      <c r="K27" s="82"/>
      <c r="L27" s="82"/>
      <c r="M27" s="86"/>
      <c r="N27" s="82"/>
      <c r="O27" s="118"/>
      <c r="P27" s="82"/>
      <c r="Q27" s="97"/>
      <c r="R27" s="82"/>
      <c r="S27" s="82"/>
      <c r="T27" s="82"/>
      <c r="U27" s="82"/>
      <c r="V27" s="82"/>
      <c r="W27" s="82"/>
      <c r="X27" s="82"/>
      <c r="Y27" s="82"/>
    </row>
  </sheetData>
  <sheetProtection/>
  <mergeCells count="24">
    <mergeCell ref="E3:E5"/>
    <mergeCell ref="F3:F5"/>
    <mergeCell ref="O3:O5"/>
    <mergeCell ref="N3:N5"/>
    <mergeCell ref="J3:J5"/>
    <mergeCell ref="A3:A5"/>
    <mergeCell ref="D3:D5"/>
    <mergeCell ref="I3:I5"/>
    <mergeCell ref="A2:Y2"/>
    <mergeCell ref="R3:S4"/>
    <mergeCell ref="H3:H5"/>
    <mergeCell ref="B3:B5"/>
    <mergeCell ref="C3:C5"/>
    <mergeCell ref="G3:G5"/>
    <mergeCell ref="A6:Y6"/>
    <mergeCell ref="P3:Q4"/>
    <mergeCell ref="K3:K5"/>
    <mergeCell ref="L3:L5"/>
    <mergeCell ref="A24:Y24"/>
    <mergeCell ref="T3:U4"/>
    <mergeCell ref="V3:Y4"/>
    <mergeCell ref="A22:Y22"/>
    <mergeCell ref="M3:M5"/>
    <mergeCell ref="A8:Y8"/>
  </mergeCells>
  <printOptions horizontalCentered="1"/>
  <pageMargins left="0" right="0" top="0.7874015748031497" bottom="0.3937007874015748" header="0.5118110236220472" footer="0.511811023622047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marta.kosinska</cp:lastModifiedBy>
  <cp:lastPrinted>2020-06-08T11:15:35Z</cp:lastPrinted>
  <dcterms:created xsi:type="dcterms:W3CDTF">2004-04-21T13:58:08Z</dcterms:created>
  <dcterms:modified xsi:type="dcterms:W3CDTF">2020-07-22T10:58:23Z</dcterms:modified>
  <cp:category/>
  <cp:version/>
  <cp:contentType/>
  <cp:contentStatus/>
</cp:coreProperties>
</file>